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55" yWindow="1335" windowWidth="16335" windowHeight="10830" firstSheet="3" activeTab="13"/>
  </bookViews>
  <sheets>
    <sheet name="ACORDE" sheetId="1" r:id="rId1"/>
    <sheet name="EMCal" sheetId="2" r:id="rId2"/>
    <sheet name="FMD" sheetId="3" r:id="rId3"/>
    <sheet name="HMPID" sheetId="4" r:id="rId4"/>
    <sheet name="ITS SPD" sheetId="5" r:id="rId5"/>
    <sheet name="ITS SDD" sheetId="6" r:id="rId6"/>
    <sheet name="ITS SSD" sheetId="7" r:id="rId7"/>
    <sheet name="MUON" sheetId="8" r:id="rId8"/>
    <sheet name="PHOS" sheetId="9" r:id="rId9"/>
    <sheet name="PMD" sheetId="10" r:id="rId10"/>
    <sheet name="T0" sheetId="11" r:id="rId11"/>
    <sheet name="TOF" sheetId="12" r:id="rId12"/>
    <sheet name="TPC" sheetId="13" r:id="rId13"/>
    <sheet name="TRD" sheetId="14" r:id="rId14"/>
    <sheet name="V0" sheetId="15" r:id="rId15"/>
    <sheet name="total" sheetId="16" r:id="rId16"/>
    <sheet name="ZDC" sheetId="17" r:id="rId17"/>
  </sheets>
  <definedNames/>
  <calcPr fullCalcOnLoad="1"/>
</workbook>
</file>

<file path=xl/comments13.xml><?xml version="1.0" encoding="utf-8"?>
<comments xmlns="http://schemas.openxmlformats.org/spreadsheetml/2006/main">
  <authors>
    <author/>
  </authors>
  <commentList>
    <comment ref="O6" authorId="0">
      <text>
        <r>
          <rPr>
            <sz val="10"/>
            <rFont val="Arial"/>
            <family val="0"/>
          </rPr>
          <t>Yves Schutz:
Implemented and tested end of september</t>
        </r>
      </text>
    </comment>
    <comment ref="F10" authorId="0">
      <text>
        <r>
          <rPr>
            <sz val="10"/>
            <rFont val="Arial"/>
            <family val="0"/>
          </rPr>
          <t>Yves Schutz:
557568x1Kx10b ~ 700 MB</t>
        </r>
      </text>
    </comment>
    <comment ref="E11" authorId="0">
      <text>
        <r>
          <rPr>
            <sz val="10"/>
            <rFont val="Arial"/>
            <family val="0"/>
          </rPr>
          <t>Yves Schutz:
4 By x 557568 pads  ~ 2.4  Mby</t>
        </r>
      </text>
    </comment>
    <comment ref="F11" authorId="0">
      <text>
        <r>
          <rPr>
            <sz val="10"/>
            <rFont val="Arial"/>
            <family val="0"/>
          </rPr>
          <t xml:space="preserve">Yves Schutz:
557568 histograms x 100 bins  </t>
        </r>
      </text>
    </comment>
    <comment ref="E12" authorId="0">
      <text>
        <r>
          <rPr>
            <sz val="10"/>
            <rFont val="Arial"/>
            <family val="0"/>
          </rPr>
          <t>Yves Schutz:
4 By x 557568  ~ 2.4 Mby</t>
        </r>
      </text>
    </comment>
    <comment ref="F15" authorId="0">
      <text>
        <r>
          <rPr>
            <sz val="10"/>
            <rFont val="Arial"/>
            <family val="0"/>
          </rPr>
          <t xml:space="preserve">Yves Schutz:
557568 histograms x 100 bins  </t>
        </r>
      </text>
    </comment>
    <comment ref="E17" authorId="0">
      <text>
        <r>
          <rPr>
            <sz val="10"/>
            <rFont val="Arial"/>
            <family val="0"/>
          </rPr>
          <t xml:space="preserve">Yves Schutz:
4By x 6 (values) x 557586 pads ~ 13 MB </t>
        </r>
      </text>
    </comment>
    <comment ref="F17" authorId="0">
      <text>
        <r>
          <rPr>
            <sz val="10"/>
            <rFont val="Arial"/>
            <family val="0"/>
          </rPr>
          <t xml:space="preserve">Yves Schutz:
4By x 6 (values) x 557586 pads ~ 13 MB </t>
        </r>
      </text>
    </comment>
    <comment ref="E21" authorId="0">
      <text>
        <r>
          <rPr>
            <sz val="10"/>
            <rFont val="Arial"/>
            <family val="0"/>
          </rPr>
          <t>Yves Schutz:
8By x 500x (probes) x Run time(4h) xFrequency( 1/minute)  ~ 1MBy(4hours)</t>
        </r>
      </text>
    </comment>
    <comment ref="E22" authorId="0">
      <text>
        <r>
          <rPr>
            <sz val="10"/>
            <rFont val="Arial"/>
            <family val="0"/>
          </rPr>
          <t>Yves Schutz:
8By x 4500x (probes) x Run time(4h) xFrequency( 1/10minute)  ~ 1MBy</t>
        </r>
      </text>
    </comment>
    <comment ref="E23" authorId="0">
      <text>
        <r>
          <rPr>
            <sz val="10"/>
            <rFont val="Arial"/>
            <family val="0"/>
          </rPr>
          <t>Yves Schutz:
8By x 2 (probes) x Run time(4h) xFrequency( 1/10s)  ~ 10kBy</t>
        </r>
      </text>
    </comment>
    <comment ref="E24" authorId="0">
      <text>
        <r>
          <rPr>
            <sz val="10"/>
            <rFont val="Arial"/>
            <family val="0"/>
          </rPr>
          <t>Yves Schutz:
8By x Run time(4h) xFrequency(1/20 minute)  ~ 200By</t>
        </r>
      </text>
    </comment>
    <comment ref="E25" authorId="0">
      <text>
        <r>
          <rPr>
            <sz val="10"/>
            <rFont val="Arial"/>
            <family val="0"/>
          </rPr>
          <t>Yves Schutz:
8By x 2 channels x Run time(4h) xFrequency(1/20 minute)  ~ 400By</t>
        </r>
      </text>
    </comment>
    <comment ref="E26" authorId="0">
      <text>
        <r>
          <rPr>
            <sz val="10"/>
            <rFont val="Arial"/>
            <family val="0"/>
          </rPr>
          <t>Yves Schutz:
8By x 2 channels x Run time(4h) xFrequency(1/20 minute)  ~ 400By</t>
        </r>
      </text>
    </comment>
    <comment ref="E27" authorId="0">
      <text>
        <r>
          <rPr>
            <sz val="10"/>
            <rFont val="Arial"/>
            <family val="0"/>
          </rPr>
          <t>Yves Schutz:
8By x 3 channels x Run time(4h) xFrequency(1/20 minute)  ~ 600By</t>
        </r>
      </text>
    </comment>
    <comment ref="F28" authorId="0">
      <text>
        <r>
          <rPr>
            <sz val="10"/>
            <rFont val="Arial"/>
            <family val="0"/>
          </rPr>
          <t xml:space="preserve">Yves Schutz:
8By x 3 channels x 72 sectorsxRunTime(4h)xFrequency(1/minutes) ~0.5 MBy  </t>
        </r>
      </text>
    </comment>
    <comment ref="F29" authorId="0">
      <text>
        <r>
          <rPr>
            <sz val="10"/>
            <rFont val="Arial"/>
            <family val="0"/>
          </rPr>
          <t xml:space="preserve">Yves Schutz:
8By x 3 channels x 72 sectorsxRunTime(4h)xFrequency(1/10 minutes) ~0.05 MBy  </t>
        </r>
      </text>
    </comment>
    <comment ref="F30" authorId="0">
      <text>
        <r>
          <rPr>
            <sz val="10"/>
            <rFont val="Arial"/>
            <family val="0"/>
          </rPr>
          <t xml:space="preserve">Yves Schutz:
8By x 1 channels x xRunTime(4h)xFrequency(1/minutes) ~2 KBy  </t>
        </r>
      </text>
    </comment>
    <comment ref="F31" authorId="0">
      <text>
        <r>
          <rPr>
            <sz val="10"/>
            <rFont val="Arial"/>
            <family val="0"/>
          </rPr>
          <t xml:space="preserve">Yves Schutz:
8By x 1 channels xRunTime(4h)xFrequency(1/10 minutes) ~200 By  </t>
        </r>
      </text>
    </comment>
  </commentList>
</comments>
</file>

<file path=xl/comments14.xml><?xml version="1.0" encoding="utf-8"?>
<comments xmlns="http://schemas.openxmlformats.org/spreadsheetml/2006/main">
  <authors>
    <author/>
  </authors>
  <commentList>
    <comment ref="O6" authorId="0">
      <text>
        <r>
          <rPr>
            <sz val="10"/>
            <rFont val="Arial"/>
            <family val="0"/>
          </rPr>
          <t>Yves Schutz:
Implemented and tested end of september</t>
        </r>
      </text>
    </comment>
  </commentList>
</comments>
</file>

<file path=xl/comments15.xml><?xml version="1.0" encoding="utf-8"?>
<comments xmlns="http://schemas.openxmlformats.org/spreadsheetml/2006/main">
  <authors>
    <author/>
  </authors>
  <commentList>
    <comment ref="E8" authorId="0">
      <text>
        <r>
          <rPr>
            <sz val="10"/>
            <rFont val="Arial"/>
            <family val="0"/>
          </rPr>
          <t>Yves Schutz:
128*32 = 512 B</t>
        </r>
      </text>
    </comment>
    <comment ref="E11" authorId="0">
      <text>
        <r>
          <rPr>
            <sz val="10"/>
            <rFont val="Arial"/>
            <family val="0"/>
          </rPr>
          <t>Yves Schutz:
64*32 = 256 B</t>
        </r>
      </text>
    </comment>
  </commentList>
</comments>
</file>

<file path=xl/sharedStrings.xml><?xml version="1.0" encoding="utf-8"?>
<sst xmlns="http://schemas.openxmlformats.org/spreadsheetml/2006/main" count="2669" uniqueCount="2365">
  <si>
    <t>sub-event</t>
  </si>
  <si>
    <t>OCDB</t>
  </si>
  <si>
    <t>Yes</t>
  </si>
  <si>
    <t xml:space="preserve">in progress / to be finished by the end of 2006 </t>
  </si>
  <si>
    <t>Slewing correction for CFD (time walk) with LED</t>
  </si>
  <si>
    <r>
      <rPr>
        <sz val="12"/>
        <rFont val="Comic Sans MS"/>
        <family val="4"/>
      </rPr>
      <t>TGraph(~60double)</t>
    </r>
  </si>
  <si>
    <t>no</t>
  </si>
  <si>
    <t>Run</t>
  </si>
  <si>
    <t>DAQ</t>
  </si>
  <si>
    <t>yes</t>
  </si>
  <si>
    <t>calibration/laser</t>
  </si>
  <si>
    <t>sub-event</t>
  </si>
  <si>
    <t>OCDB/Preprocessor</t>
  </si>
  <si>
    <t>Yes</t>
  </si>
  <si>
    <t xml:space="preserve">in progress / to be finished by the end of 2006 </t>
  </si>
  <si>
    <t>Slewing correction for CFD (time walk) with QTC</t>
  </si>
  <si>
    <r>
      <rPr>
        <sz val="12"/>
        <rFont val="Comic Sans MS"/>
        <family val="4"/>
      </rPr>
      <t>TGraph(~60double)</t>
    </r>
  </si>
  <si>
    <t>no</t>
  </si>
  <si>
    <t>Run</t>
  </si>
  <si>
    <t>DAQ</t>
  </si>
  <si>
    <t>yes</t>
  </si>
  <si>
    <t>calibration/laser</t>
  </si>
  <si>
    <t>sub-event</t>
  </si>
  <si>
    <t>OCDB/Preprocessor</t>
  </si>
  <si>
    <t>yes</t>
  </si>
  <si>
    <t xml:space="preserve">in progress / to be finished by the end of 2006 </t>
  </si>
  <si>
    <t>Delay per each VDL channel</t>
  </si>
  <si>
    <r>
      <rPr>
        <sz val="12"/>
        <rFont val="Comic Sans MS"/>
        <family val="4"/>
      </rPr>
      <t>Array of ints (Long64[24])</t>
    </r>
  </si>
  <si>
    <t>no</t>
  </si>
  <si>
    <t>once before 1st run</t>
  </si>
  <si>
    <t>autonomous system measurements</t>
  </si>
  <si>
    <t>yes</t>
  </si>
  <si>
    <t>1/year</t>
  </si>
  <si>
    <t>no</t>
  </si>
  <si>
    <t>no</t>
  </si>
  <si>
    <t>Preprocessor</t>
  </si>
  <si>
    <t>yes</t>
  </si>
  <si>
    <t>March 2007</t>
  </si>
  <si>
    <r>
      <rPr>
        <sz val="12"/>
        <rFont val="Comic Sans MS"/>
        <family val="4"/>
      </rPr>
      <t>produced offline</t>
    </r>
  </si>
  <si>
    <t xml:space="preserve"> Delay in each PMT vs HV</t>
  </si>
  <si>
    <r>
      <rPr>
        <sz val="12"/>
        <rFont val="Comic Sans MS"/>
        <family val="4"/>
      </rPr>
      <t>TGraph (~60double)</t>
    </r>
  </si>
  <si>
    <t>-</t>
  </si>
  <si>
    <t>no</t>
  </si>
  <si>
    <t>once before 1st run</t>
  </si>
  <si>
    <t>autonomous system measurements</t>
  </si>
  <si>
    <t>yes</t>
  </si>
  <si>
    <t>1/year</t>
  </si>
  <si>
    <t>no</t>
  </si>
  <si>
    <t>-</t>
  </si>
  <si>
    <t>Preprocessor</t>
  </si>
  <si>
    <t>Yes</t>
  </si>
  <si>
    <t>March 2007</t>
  </si>
  <si>
    <r>
      <rPr>
        <sz val="12"/>
        <rFont val="Comic Sans MS"/>
        <family val="4"/>
      </rPr>
      <t>produced offline</t>
    </r>
  </si>
  <si>
    <t>Signal cable delay for each PMT</t>
  </si>
  <si>
    <r>
      <rPr>
        <sz val="12"/>
        <rFont val="Comic Sans MS"/>
        <family val="4"/>
      </rPr>
      <t>Array of ints (Long64[24])</t>
    </r>
  </si>
  <si>
    <t>-</t>
  </si>
  <si>
    <t>no</t>
  </si>
  <si>
    <t>once before 1st run</t>
  </si>
  <si>
    <t>autonomous system measurements</t>
  </si>
  <si>
    <t>yes</t>
  </si>
  <si>
    <t>1/year</t>
  </si>
  <si>
    <t>no</t>
  </si>
  <si>
    <t>-</t>
  </si>
  <si>
    <t>Preprocessor</t>
  </si>
  <si>
    <t>Yes</t>
  </si>
  <si>
    <t>March 2007</t>
  </si>
  <si>
    <r>
      <rPr>
        <sz val="12"/>
        <rFont val="Comic Sans MS"/>
        <family val="4"/>
      </rPr>
      <t>produced offline</t>
    </r>
  </si>
  <si>
    <t>Look Up Table</t>
  </si>
  <si>
    <r>
      <rPr>
        <sz val="12"/>
        <rFont val="Comic Sans MS"/>
        <family val="4"/>
      </rPr>
      <t>Array Of Ints (Int[111][4])</t>
    </r>
  </si>
  <si>
    <t>if changed</t>
  </si>
  <si>
    <r>
      <rPr>
        <sz val="12"/>
        <rFont val="Comic Sans MS"/>
        <family val="4"/>
      </rPr>
      <t>produced offline</t>
    </r>
  </si>
  <si>
    <t>yes</t>
  </si>
  <si>
    <t>physics run</t>
  </si>
  <si>
    <t>all events</t>
  </si>
  <si>
    <t>event</t>
  </si>
  <si>
    <t>Preprocessor</t>
  </si>
  <si>
    <t>end of 2006</t>
  </si>
  <si>
    <r>
      <rPr>
        <sz val="12"/>
        <rFont val="Comic Sans MS"/>
        <family val="4"/>
      </rPr>
      <t>produced offline</t>
    </r>
  </si>
  <si>
    <t>HV</t>
  </si>
  <si>
    <t>1 short Int</t>
  </si>
  <si>
    <t>Run</t>
  </si>
  <si>
    <t>DCS Archive DB</t>
  </si>
  <si>
    <t>yes</t>
  </si>
  <si>
    <t>physics run</t>
  </si>
  <si>
    <t>run</t>
  </si>
  <si>
    <t>Preprocessor</t>
  </si>
  <si>
    <t>Yes</t>
  </si>
  <si>
    <t>February 2007</t>
  </si>
  <si>
    <r>
      <rPr>
        <sz val="12"/>
        <rFont val="Comic Sans MS"/>
        <family val="4"/>
      </rPr>
      <t>Temperature (Env.)</t>
    </r>
  </si>
  <si>
    <t>3 floats (2-par fit+max excursion)</t>
  </si>
  <si>
    <t>Run</t>
  </si>
  <si>
    <t>DCS Archive DB</t>
  </si>
  <si>
    <t>Yes</t>
  </si>
  <si>
    <t>physics run</t>
  </si>
  <si>
    <t>run</t>
  </si>
  <si>
    <t>event</t>
  </si>
  <si>
    <t>Preprocessor</t>
  </si>
  <si>
    <t>Yes</t>
  </si>
  <si>
    <t>February 2007</t>
  </si>
  <si>
    <t>-</t>
  </si>
  <si>
    <r>
      <rPr>
        <sz val="12"/>
        <rFont val="Comic Sans MS"/>
        <family val="4"/>
      </rPr>
      <t>Temperature (Env.)</t>
    </r>
  </si>
  <si>
    <t>3 floats (2-par fit+max excursion)</t>
  </si>
  <si>
    <t>Run</t>
  </si>
  <si>
    <t>DCS Archive DB</t>
  </si>
  <si>
    <t>Yes</t>
  </si>
  <si>
    <t>-</t>
  </si>
  <si>
    <t>minute</t>
  </si>
  <si>
    <t>-</t>
  </si>
  <si>
    <r>
      <rPr>
        <sz val="12"/>
        <rFont val="Comic Sans MS"/>
        <family val="4"/>
      </rPr>
      <t>DCS ArchiveDB/OCDB</t>
    </r>
  </si>
  <si>
    <t>Yes</t>
  </si>
  <si>
    <t>-</t>
  </si>
  <si>
    <r>
      <rPr>
        <sz val="12"/>
        <rFont val="Comic Sans MS"/>
        <family val="4"/>
      </rPr>
      <t>Temperature (Env.)</t>
    </r>
  </si>
  <si>
    <t>3 floats (2-par fit+max excursion)</t>
  </si>
  <si>
    <t>Run</t>
  </si>
  <si>
    <t>DCS Archive DB</t>
  </si>
  <si>
    <t>Yes</t>
  </si>
  <si>
    <t>-</t>
  </si>
  <si>
    <t>minute</t>
  </si>
  <si>
    <t>-</t>
  </si>
  <si>
    <r>
      <rPr>
        <sz val="12"/>
        <rFont val="Comic Sans MS"/>
        <family val="4"/>
      </rPr>
      <t>DCS ArchiveDB/OCDB</t>
    </r>
  </si>
  <si>
    <t>Yes</t>
  </si>
  <si>
    <t>-</t>
  </si>
  <si>
    <r>
      <rPr>
        <sz val="12"/>
        <rFont val="Comic Sans MS"/>
        <family val="4"/>
      </rPr>
      <t>Temperature (Env.)</t>
    </r>
  </si>
  <si>
    <t>3 floats (2-par fit+max excursion)</t>
  </si>
  <si>
    <t>Run</t>
  </si>
  <si>
    <t>DCS Archive DB</t>
  </si>
  <si>
    <t>Yes</t>
  </si>
  <si>
    <t>-</t>
  </si>
  <si>
    <t>minute</t>
  </si>
  <si>
    <t>-</t>
  </si>
  <si>
    <r>
      <rPr>
        <sz val="12"/>
        <rFont val="Comic Sans MS"/>
        <family val="4"/>
      </rPr>
      <t>DCS ArchiveDB/OCDB</t>
    </r>
  </si>
  <si>
    <t>Yes</t>
  </si>
  <si>
    <t>-</t>
  </si>
  <si>
    <r>
      <rPr>
        <sz val="12"/>
        <rFont val="Comic Sans MS"/>
        <family val="4"/>
      </rPr>
      <t>Temperature (Env.)</t>
    </r>
  </si>
  <si>
    <t>3 floats (2-par fit+max excursion)</t>
  </si>
  <si>
    <t>Run</t>
  </si>
  <si>
    <t>DCS Archive DB</t>
  </si>
  <si>
    <t>Yes</t>
  </si>
  <si>
    <t>-</t>
  </si>
  <si>
    <t>minute</t>
  </si>
  <si>
    <t>-</t>
  </si>
  <si>
    <r>
      <rPr>
        <sz val="12"/>
        <rFont val="Comic Sans MS"/>
        <family val="4"/>
      </rPr>
      <t>DCS ArchiveDB/OCDB</t>
    </r>
  </si>
  <si>
    <t>Yes</t>
  </si>
  <si>
    <t>-</t>
  </si>
  <si>
    <r>
      <rPr>
        <sz val="12"/>
        <rFont val="Comic Sans MS"/>
        <family val="4"/>
      </rPr>
      <t>Temperature (Env.)</t>
    </r>
  </si>
  <si>
    <t>3 floats (2-par fit+max excursion)</t>
  </si>
  <si>
    <t>Run</t>
  </si>
  <si>
    <t>DCS Archive DB</t>
  </si>
  <si>
    <t>Yes</t>
  </si>
  <si>
    <t>-</t>
  </si>
  <si>
    <t>minute</t>
  </si>
  <si>
    <t>-</t>
  </si>
  <si>
    <r>
      <rPr>
        <sz val="12"/>
        <rFont val="Comic Sans MS"/>
        <family val="4"/>
      </rPr>
      <t>DCS ArchiveDB/OCDB</t>
    </r>
  </si>
  <si>
    <t>Yes</t>
  </si>
  <si>
    <t>-</t>
  </si>
  <si>
    <r>
      <rPr>
        <sz val="12"/>
        <rFont val="Comic Sans MS"/>
        <family val="4"/>
      </rPr>
      <t>Temperature (Env.)</t>
    </r>
  </si>
  <si>
    <t>3 floats (2-par fit+max excursion)</t>
  </si>
  <si>
    <t>Run</t>
  </si>
  <si>
    <t>DCS Archive DB</t>
  </si>
  <si>
    <t>Yes</t>
  </si>
  <si>
    <t>-</t>
  </si>
  <si>
    <t>minute</t>
  </si>
  <si>
    <t>-</t>
  </si>
  <si>
    <r>
      <rPr>
        <sz val="12"/>
        <rFont val="Comic Sans MS"/>
        <family val="4"/>
      </rPr>
      <t>DCS ArchiveDB/OCDB</t>
    </r>
  </si>
  <si>
    <t>Yes</t>
  </si>
  <si>
    <t>-</t>
  </si>
  <si>
    <r>
      <rPr>
        <sz val="12"/>
        <rFont val="Comic Sans MS"/>
        <family val="4"/>
      </rPr>
      <t>Temperature (Env.)</t>
    </r>
  </si>
  <si>
    <t>3 floats (2-par fit+max excursion)</t>
  </si>
  <si>
    <r>
      <rPr>
        <sz val="12"/>
        <rFont val="Comic Sans MS"/>
        <family val="4"/>
      </rPr>
      <t>Magetic field (B)</t>
    </r>
  </si>
  <si>
    <t>1 float</t>
  </si>
  <si>
    <t>Run</t>
  </si>
  <si>
    <t>DCS Archive DB</t>
  </si>
  <si>
    <t>yes</t>
  </si>
  <si>
    <t>physics runs</t>
  </si>
  <si>
    <t>run</t>
  </si>
  <si>
    <t>run</t>
  </si>
  <si>
    <t>Preprocessor</t>
  </si>
  <si>
    <t>Yes</t>
  </si>
  <si>
    <t>February 2007</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</si>
  <si>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</si>
  <si>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</si>
  <si>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</si>
  <si>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ALICE Calibration Requirements</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</si>
  <si>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</si>
  <si>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</si>
  <si>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</si>
  <si>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</si>
  <si>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</si>
  <si>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</si>
  <si>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</si>
  <si>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</si>
  <si>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</si>
  <si>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</si>
  <si>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</si>
  <si>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</si>
  <si>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</si>
  <si>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</si>
  <si>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</si>
  <si>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</si>
  <si>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</si>
  <si>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r>
      <rPr>
        <sz val="12"/>
        <rFont val="Comic Sans MS"/>
        <family val="4"/>
      </rPr>
      <t xml:space="preserve">Offline (refined) Calibration </t>
    </r>
  </si>
  <si>
    <t>6 floats</t>
  </si>
  <si>
    <t>Month</t>
  </si>
  <si>
    <r>
      <rPr>
        <sz val="12"/>
        <rFont val="Comic Sans MS"/>
        <family val="4"/>
      </rPr>
      <t xml:space="preserve">Physics data - ESDs </t>
    </r>
  </si>
  <si>
    <t>Physics Events</t>
  </si>
  <si>
    <t>1e7-1e8 pp events</t>
  </si>
  <si>
    <r>
      <rPr>
        <sz val="12"/>
        <rFont val="Comic Sans MS"/>
        <family val="4"/>
      </rPr>
      <t>Offline/OCDB</t>
    </r>
  </si>
  <si>
    <t>Rough TDC channel equalization</t>
  </si>
  <si>
    <t>1  short int</t>
  </si>
  <si>
    <r>
      <rPr>
        <sz val="12"/>
        <rFont val="Comic Sans MS"/>
        <family val="4"/>
      </rPr>
      <t xml:space="preserve">DAQ (Online Calibration) </t>
    </r>
  </si>
  <si>
    <t>1e6-1e7 pp events</t>
  </si>
  <si>
    <t>DAQ FES/OCDB</t>
  </si>
  <si>
    <t>TDC channel’s operating status</t>
  </si>
  <si>
    <t>1 char</t>
  </si>
  <si>
    <r>
      <rPr>
        <sz val="12"/>
        <rFont val="Comic Sans MS"/>
        <family val="4"/>
      </rPr>
      <t>DCS (from pulser data taken outside physics runs and DCS Config  DB)</t>
    </r>
  </si>
  <si>
    <t>monitor runs</t>
  </si>
  <si>
    <t>DCS FES/OCDB</t>
  </si>
  <si>
    <t>HV (Voltage)</t>
  </si>
  <si>
    <t>O(10floats)+1 short int</t>
  </si>
  <si>
    <t>HV (Current)</t>
  </si>
  <si>
    <t>LV channels (Voltage)</t>
  </si>
  <si>
    <t>LV channels (Current)</t>
  </si>
  <si>
    <t>FEE Thresholds</t>
  </si>
  <si>
    <t>FEE Temperatures</t>
  </si>
  <si>
    <t xml:space="preserve">Atmospheric Pressure </t>
  </si>
  <si>
    <t>3 floats(2-par fit+max excursion)</t>
  </si>
  <si>
    <t>7E6-11E6</t>
  </si>
  <si>
    <t>Comments:</t>
  </si>
  <si>
    <r>
      <rPr>
        <sz val="12"/>
        <rFont val="Comic Sans MS"/>
        <family val="4"/>
      </rPr>
      <t>Parameter 1,2,3 only are needed in a fit approximation for calibration. The other parameters will be kept for offline monitoring and could eventually be used for calibration</t>
    </r>
  </si>
  <si>
    <r>
      <rPr>
        <sz val="12"/>
        <color indexed="10"/>
        <rFont val="Comic Sans MS"/>
        <family val="4"/>
      </rPr>
      <t xml:space="preserve">Item 2: </t>
    </r>
    <r>
      <rPr>
        <sz val="12"/>
        <rFont val="Comic Sans MS"/>
        <family val="4"/>
      </rPr>
      <t xml:space="preserve"> We would like to have the data used to calculate the delays (root file containing 160K histograms, size is about 60MB) to be optionally archived as "reference data".</t>
    </r>
  </si>
  <si>
    <r>
      <rPr>
        <sz val="12"/>
        <color indexed="10"/>
        <rFont val="Comic Sans MS"/>
        <family val="4"/>
      </rPr>
      <t xml:space="preserve">Item 3:  </t>
    </r>
    <r>
      <rPr>
        <sz val="12"/>
        <rFont val="Comic Sans MS"/>
        <family val="4"/>
      </rPr>
      <t>status word for each TOF TDC channel. In particular, the map of  dead channel  from pulser data  is needed . This info is not monitored in the DCS Archive but saved in our "local" DCS,  and the                                                                                                                mechanism to make it accessible to the SHUTTLE has to be defined . Moreover, we would like to keep track of channels being switched off in the read-out (because noisy, for ex.) This info is stored in the DCS config DB,  which is not accessible by t he shuttle as well .</t>
    </r>
  </si>
  <si>
    <r>
      <rPr>
        <sz val="12"/>
        <color indexed="10"/>
        <rFont val="Comic Sans MS"/>
        <family val="4"/>
      </rPr>
      <t xml:space="preserve">Items 4-8: </t>
    </r>
    <r>
      <rPr>
        <sz val="12"/>
        <rFont val="Comic Sans MS"/>
        <family val="4"/>
      </rPr>
      <t>Here we foresee to store a maximum of 5 couples of floats  (Value of the monitored quantity,Timestamp) corresponding  to changes of the monitored parameter by a significant amount during the run.</t>
    </r>
  </si>
  <si>
    <t>ALICE Calibration Requirements</t>
  </si>
  <si>
    <t>TPC  July 18</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</si>
  <si>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</si>
  <si>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</si>
  <si>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</si>
  <si>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</si>
  <si>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</si>
  <si>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</si>
  <si>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</si>
  <si>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</si>
  <si>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</si>
  <si>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</si>
  <si>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</si>
  <si>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8"/>
        <color indexed="12"/>
        <rFont val="Comic Sans MS"/>
        <family val="4"/>
      </rPr>
      <t>Accessible by offline</t>
    </r>
  </si>
  <si>
    <r>
      <rPr>
        <sz val="8"/>
        <color indexed="12"/>
        <rFont val="Comic Sans MS"/>
        <family val="4"/>
      </rPr>
      <t>Calib. Procedure in AliRoot</t>
    </r>
  </si>
  <si>
    <t>use case #</t>
  </si>
  <si>
    <t>on FES</t>
  </si>
  <si>
    <t>in OCDB</t>
  </si>
  <si>
    <t>reference</t>
  </si>
  <si>
    <t>Pad by pad calibration</t>
  </si>
  <si>
    <t>Pedestal ALTRO</t>
  </si>
  <si>
    <t>1K (Time bin) x10b value per pad</t>
  </si>
  <si>
    <t>run</t>
  </si>
  <si>
    <r>
      <rPr>
        <sz val="8"/>
        <color indexed="8"/>
        <rFont val="Comic Sans MS"/>
        <family val="4"/>
      </rPr>
      <t>DAQ or HLT (+Offline check)</t>
    </r>
  </si>
  <si>
    <t>yes ? (Roland, Marian)</t>
  </si>
  <si>
    <t xml:space="preserve">Dedicated run (with pedestal) </t>
  </si>
  <si>
    <t>100 black events</t>
  </si>
  <si>
    <t>Configure FEE through DIM/DDL. Stored on pedestal file server(?) migrated to CASTOR. The pointer to the Castor file is stored in DAQ Logbook.</t>
  </si>
  <si>
    <t>-</t>
  </si>
  <si>
    <t>no</t>
  </si>
  <si>
    <t xml:space="preserve"> -</t>
  </si>
  <si>
    <t>Pedestal</t>
  </si>
  <si>
    <t xml:space="preserve"> 4 By - one value per pad </t>
  </si>
  <si>
    <t>run</t>
  </si>
  <si>
    <r>
      <rPr>
        <sz val="8"/>
        <color indexed="8"/>
        <rFont val="Comic Sans MS"/>
        <family val="4"/>
      </rPr>
      <t>DAQ or HLT (+Offline check)</t>
    </r>
  </si>
  <si>
    <t>yes ? (Roland, Marian)</t>
  </si>
  <si>
    <t xml:space="preserve">Dedicated run (with pedestal) </t>
  </si>
  <si>
    <t>101 black events</t>
  </si>
  <si>
    <r>
      <rPr>
        <sz val="8"/>
        <color indexed="8"/>
        <rFont val="Comic Sans MS"/>
        <family val="4"/>
      </rPr>
      <t>subevent (DAQ)</t>
    </r>
  </si>
  <si>
    <t>DAQ or HLT FES / OCDB</t>
  </si>
  <si>
    <t>yes</t>
  </si>
  <si>
    <t>algorithm - rec usage - rec</t>
  </si>
  <si>
    <t>Noise</t>
  </si>
  <si>
    <t xml:space="preserve"> 4 By - one value per pad </t>
  </si>
  <si>
    <t>run</t>
  </si>
  <si>
    <r>
      <rPr>
        <sz val="8"/>
        <color indexed="8"/>
        <rFont val="Comic Sans MS"/>
        <family val="4"/>
      </rPr>
      <t>DAQ or HLT (+Offline check)</t>
    </r>
  </si>
  <si>
    <t>yes ? (Roland, Marian)</t>
  </si>
  <si>
    <t xml:space="preserve">Dedicated run (with pedestal) </t>
  </si>
  <si>
    <t>102 black events</t>
  </si>
  <si>
    <t>DAQ or HLT FES / OCDB</t>
  </si>
  <si>
    <t>yes</t>
  </si>
  <si>
    <t>algorithm - rec usage - rec</t>
  </si>
  <si>
    <t>Gain calibration of electronics</t>
  </si>
  <si>
    <t>4 B/channel</t>
  </si>
  <si>
    <t>LHC period</t>
  </si>
  <si>
    <t>yes ? (Roland, Marian)</t>
  </si>
  <si>
    <t>Pulser run</t>
  </si>
  <si>
    <t>-</t>
  </si>
  <si>
    <r>
      <rPr>
        <sz val="8"/>
        <rFont val="Comic Sans MS"/>
        <family val="4"/>
      </rPr>
      <t>subevent (DAQ)</t>
    </r>
  </si>
  <si>
    <t>DAQ FES/ OCDB</t>
  </si>
  <si>
    <t>yes</t>
  </si>
  <si>
    <t>Timing alignment of electronics</t>
  </si>
  <si>
    <t>4B/channel</t>
  </si>
  <si>
    <r>
      <rPr>
        <sz val="8"/>
        <rFont val="Comic Sans MS"/>
        <family val="4"/>
      </rPr>
      <t>DAQ/HLT(Offline check of algorithm)</t>
    </r>
  </si>
  <si>
    <t>Dedicated run (with pedestals)</t>
  </si>
  <si>
    <t>100 black events</t>
  </si>
  <si>
    <t xml:space="preserve">sub-event </t>
  </si>
  <si>
    <t>DAQ/HLT FES/ OCDB</t>
  </si>
  <si>
    <t>yes</t>
  </si>
  <si>
    <r>
      <rPr>
        <sz val="8"/>
        <rFont val="Comic Sans MS"/>
        <family val="4"/>
      </rPr>
      <t>usaage -rec 01.09.06</t>
    </r>
  </si>
  <si>
    <t xml:space="preserve">Gain calibration-per pad or per group </t>
  </si>
  <si>
    <t>4 B/channel</t>
  </si>
  <si>
    <t>month</t>
  </si>
  <si>
    <r>
      <rPr>
        <sz val="8"/>
        <color indexed="8"/>
        <rFont val="Comic Sans MS"/>
        <family val="4"/>
      </rPr>
      <t xml:space="preserve">Offline </t>
    </r>
  </si>
  <si>
    <t>yes ? (Roland, Marian)</t>
  </si>
  <si>
    <t>physics run</t>
  </si>
  <si>
    <t xml:space="preserve">1e6 pp events (minimal)  1e8 pp events  </t>
  </si>
  <si>
    <t>-</t>
  </si>
  <si>
    <t>OCDB</t>
  </si>
  <si>
    <t>yes</t>
  </si>
  <si>
    <r>
      <rPr>
        <sz val="8"/>
        <color indexed="8"/>
        <rFont val="Comic Sans MS"/>
        <family val="4"/>
      </rPr>
      <t>usage: sim and rec</t>
    </r>
  </si>
  <si>
    <r>
      <rPr>
        <sz val="8"/>
        <color indexed="8"/>
        <rFont val="Comic Sans MS"/>
        <family val="4"/>
      </rPr>
      <t>Offline</t>
    </r>
  </si>
  <si>
    <r>
      <rPr>
        <sz val="8"/>
        <rFont val="Comic Sans MS"/>
        <family val="4"/>
      </rPr>
      <t>physisc run</t>
    </r>
  </si>
  <si>
    <t>1e4 pp events</t>
  </si>
  <si>
    <t>-</t>
  </si>
  <si>
    <t>OCDB</t>
  </si>
  <si>
    <t>yes</t>
  </si>
  <si>
    <r>
      <rPr>
        <sz val="8"/>
        <color indexed="8"/>
        <rFont val="Comic Sans MS"/>
        <family val="4"/>
      </rPr>
      <t>usage: sim and rec</t>
    </r>
  </si>
  <si>
    <r>
      <rPr>
        <sz val="8"/>
        <rFont val="Comic Sans MS"/>
        <family val="4"/>
      </rPr>
      <t xml:space="preserve">Tail cancellation (CoG change) </t>
    </r>
  </si>
  <si>
    <t xml:space="preserve">4Bx6(Parameters) </t>
  </si>
  <si>
    <t>Rare</t>
  </si>
  <si>
    <r>
      <rPr>
        <sz val="8"/>
        <rFont val="Comic Sans MS"/>
        <family val="4"/>
      </rPr>
      <t>Offline</t>
    </r>
  </si>
  <si>
    <t>Physics run (Black events)</t>
  </si>
  <si>
    <t>selected pulses out of 10M  pp events (100TB)</t>
  </si>
  <si>
    <t xml:space="preserve"> </t>
  </si>
  <si>
    <t>OCDB</t>
  </si>
  <si>
    <t>yes</t>
  </si>
  <si>
    <r>
      <rPr>
        <sz val="8"/>
        <rFont val="Comic Sans MS"/>
        <family val="4"/>
      </rPr>
      <t xml:space="preserve">Not needed for reconstruction. CoG might be needed, but not yet clear </t>
    </r>
  </si>
  <si>
    <t>DCS values</t>
  </si>
  <si>
    <t xml:space="preserve">Temperature probes </t>
  </si>
  <si>
    <t>8B/channel</t>
  </si>
  <si>
    <t xml:space="preserve">DCS update frequency ~0.1 Hz </t>
  </si>
  <si>
    <r>
      <rPr>
        <sz val="8"/>
        <rFont val="Comic Sans MS"/>
        <family val="4"/>
      </rPr>
      <t>minute ( defined by deadband in compression )</t>
    </r>
  </si>
  <si>
    <t>DCS</t>
  </si>
  <si>
    <t>30/10/06</t>
  </si>
  <si>
    <t>-</t>
  </si>
  <si>
    <t>-</t>
  </si>
  <si>
    <t>-</t>
  </si>
  <si>
    <r>
      <rPr>
        <sz val="8"/>
        <rFont val="Comic Sans MS"/>
        <family val="4"/>
      </rPr>
      <t>DCS ArchiveDB/OCDB</t>
    </r>
  </si>
  <si>
    <t>yes</t>
  </si>
  <si>
    <t>01.05.07</t>
  </si>
  <si>
    <t>Temperature probes (FEC)</t>
  </si>
  <si>
    <t>8B/channel</t>
  </si>
  <si>
    <t xml:space="preserve">DCS update frequency ~0.1 Hz </t>
  </si>
  <si>
    <r>
      <rPr>
        <sz val="8"/>
        <rFont val="Comic Sans MS"/>
        <family val="4"/>
      </rPr>
      <t>10 minutes ( defined by deadband in compression )</t>
    </r>
  </si>
  <si>
    <t>DCS</t>
  </si>
  <si>
    <t>30/10/07</t>
  </si>
  <si>
    <t>-</t>
  </si>
  <si>
    <t>-</t>
  </si>
  <si>
    <t>-</t>
  </si>
  <si>
    <r>
      <rPr>
        <sz val="8"/>
        <rFont val="Comic Sans MS"/>
        <family val="4"/>
      </rPr>
      <t>DCS ArchiveDB/OCDB</t>
    </r>
  </si>
  <si>
    <t>yes</t>
  </si>
  <si>
    <t>01.05.07</t>
  </si>
  <si>
    <t>Pressure</t>
  </si>
  <si>
    <r>
      <rPr>
        <sz val="8"/>
        <rFont val="Comic Sans MS"/>
        <family val="4"/>
      </rPr>
      <t>4By atmospheric pressure + 4By overpresure</t>
    </r>
  </si>
  <si>
    <t xml:space="preserve">DCS update frequency ~0.1 Hz </t>
  </si>
  <si>
    <r>
      <rPr>
        <sz val="8"/>
        <rFont val="Comic Sans MS"/>
        <family val="4"/>
      </rPr>
      <t>10 s ( defined by deadband in compression )</t>
    </r>
  </si>
  <si>
    <t>DCS</t>
  </si>
  <si>
    <t>30/10/08</t>
  </si>
  <si>
    <t>-</t>
  </si>
  <si>
    <t>-</t>
  </si>
  <si>
    <t>-</t>
  </si>
  <si>
    <r>
      <rPr>
        <sz val="8"/>
        <rFont val="Comic Sans MS"/>
        <family val="4"/>
      </rPr>
      <t>DCS ArchiveDB/OCDB</t>
    </r>
  </si>
  <si>
    <t>yes</t>
  </si>
  <si>
    <t>01.05.07</t>
  </si>
  <si>
    <r>
      <rPr>
        <sz val="8"/>
        <rFont val="Comic Sans MS"/>
        <family val="4"/>
      </rPr>
      <t>Drift velocity monitor (Goofie)</t>
    </r>
  </si>
  <si>
    <t xml:space="preserve">8By </t>
  </si>
  <si>
    <t>-</t>
  </si>
  <si>
    <t>20 minutes</t>
  </si>
  <si>
    <t>DCS</t>
  </si>
  <si>
    <t>30/10/09</t>
  </si>
  <si>
    <t>-</t>
  </si>
  <si>
    <t>-</t>
  </si>
  <si>
    <t>-</t>
  </si>
  <si>
    <r>
      <rPr>
        <sz val="8"/>
        <rFont val="Comic Sans MS"/>
        <family val="4"/>
      </rPr>
      <t>DCS ArchiveDB/OCDB</t>
    </r>
  </si>
  <si>
    <t>yes</t>
  </si>
  <si>
    <t>01.05.07</t>
  </si>
  <si>
    <r>
      <rPr>
        <sz val="8"/>
        <rFont val="Comic Sans MS"/>
        <family val="4"/>
      </rPr>
      <t>Gas gain 0, 1 (Goofie)</t>
    </r>
  </si>
  <si>
    <t xml:space="preserve">8By </t>
  </si>
  <si>
    <t>-</t>
  </si>
  <si>
    <t>DCS</t>
  </si>
  <si>
    <t>30/10/10</t>
  </si>
  <si>
    <t>-</t>
  </si>
  <si>
    <t>-</t>
  </si>
  <si>
    <t>-</t>
  </si>
  <si>
    <r>
      <rPr>
        <sz val="8"/>
        <rFont val="Comic Sans MS"/>
        <family val="4"/>
      </rPr>
      <t>DCS ArchiveDB/OCDB</t>
    </r>
  </si>
  <si>
    <t>yes</t>
  </si>
  <si>
    <t>01.05.07</t>
  </si>
  <si>
    <r>
      <rPr>
        <sz val="8"/>
        <rFont val="Comic Sans MS"/>
        <family val="4"/>
      </rPr>
      <t>Gas composition (Goofie)</t>
    </r>
  </si>
  <si>
    <t>8By (CO2 and N)</t>
  </si>
  <si>
    <t>-</t>
  </si>
  <si>
    <t>DCS</t>
  </si>
  <si>
    <t>30/10/11</t>
  </si>
  <si>
    <t>-</t>
  </si>
  <si>
    <t>-</t>
  </si>
  <si>
    <t>-</t>
  </si>
  <si>
    <r>
      <rPr>
        <sz val="8"/>
        <rFont val="Comic Sans MS"/>
        <family val="4"/>
      </rPr>
      <t>DCS ArchiveDB/OCDB</t>
    </r>
  </si>
  <si>
    <t>yes</t>
  </si>
  <si>
    <t>01.05.07</t>
  </si>
  <si>
    <t>Gas composition (Analyzer)</t>
  </si>
  <si>
    <t>8By (O2, H2O and CO2)</t>
  </si>
  <si>
    <t>-</t>
  </si>
  <si>
    <t>DCS</t>
  </si>
  <si>
    <t>30/10/12</t>
  </si>
  <si>
    <t>-</t>
  </si>
  <si>
    <t>-</t>
  </si>
  <si>
    <t>-</t>
  </si>
  <si>
    <r>
      <rPr>
        <sz val="8"/>
        <rFont val="Comic Sans MS"/>
        <family val="4"/>
      </rPr>
      <t>DCS ArchiveDB/OCDB</t>
    </r>
  </si>
  <si>
    <t>yes</t>
  </si>
  <si>
    <t>01.05.07</t>
  </si>
  <si>
    <t>Chamber - HV (Current)</t>
  </si>
  <si>
    <t>8By</t>
  </si>
  <si>
    <t>DCS</t>
  </si>
  <si>
    <t>30/10/13</t>
  </si>
  <si>
    <t>-</t>
  </si>
  <si>
    <t>-</t>
  </si>
  <si>
    <t>-</t>
  </si>
  <si>
    <r>
      <rPr>
        <sz val="8"/>
        <rFont val="Comic Sans MS"/>
        <family val="4"/>
      </rPr>
      <t>DCS ArchiveDB/OCDB</t>
    </r>
  </si>
  <si>
    <t>yes</t>
  </si>
  <si>
    <t>01.05.07</t>
  </si>
  <si>
    <t>Chamber - HV (Voltages)</t>
  </si>
  <si>
    <t>8By</t>
  </si>
  <si>
    <t>DCS</t>
  </si>
  <si>
    <t>30/10/14</t>
  </si>
  <si>
    <t>-</t>
  </si>
  <si>
    <t>-</t>
  </si>
  <si>
    <t>-</t>
  </si>
  <si>
    <r>
      <rPr>
        <sz val="8"/>
        <rFont val="Comic Sans MS"/>
        <family val="4"/>
      </rPr>
      <t>DCS ArchiveDB/OCDB</t>
    </r>
  </si>
  <si>
    <t>yes</t>
  </si>
  <si>
    <t>01.05.07</t>
  </si>
  <si>
    <t>Drift - VHV (Current)</t>
  </si>
  <si>
    <t>8By</t>
  </si>
  <si>
    <t>DCS</t>
  </si>
  <si>
    <t>30/10/15</t>
  </si>
  <si>
    <t>-</t>
  </si>
  <si>
    <t>-</t>
  </si>
  <si>
    <t>-</t>
  </si>
  <si>
    <r>
      <rPr>
        <sz val="8"/>
        <rFont val="Comic Sans MS"/>
        <family val="4"/>
      </rPr>
      <t>DCS ArchiveDB/OCDB</t>
    </r>
  </si>
  <si>
    <t>yes</t>
  </si>
  <si>
    <t>01.05.07</t>
  </si>
  <si>
    <t>Drift - VHV (Voltages)</t>
  </si>
  <si>
    <t>8By</t>
  </si>
  <si>
    <t>DCS</t>
  </si>
  <si>
    <t>30/10/16</t>
  </si>
  <si>
    <t>-</t>
  </si>
  <si>
    <t>-</t>
  </si>
  <si>
    <t>-</t>
  </si>
  <si>
    <r>
      <rPr>
        <sz val="8"/>
        <rFont val="Comic Sans MS"/>
        <family val="4"/>
      </rPr>
      <t>DCS ArchiveDB/OCDB</t>
    </r>
  </si>
  <si>
    <t>yes</t>
  </si>
  <si>
    <t>01.05.07</t>
  </si>
  <si>
    <t>Data stream and event trailer</t>
  </si>
  <si>
    <t>Moving average &amp; zero suppression  state ON/OFF</t>
  </si>
  <si>
    <t>-</t>
  </si>
  <si>
    <t>Rare</t>
  </si>
  <si>
    <t>Event trailer</t>
  </si>
  <si>
    <t xml:space="preserve">Dedicated run </t>
  </si>
  <si>
    <t>1-10 black events</t>
  </si>
  <si>
    <t xml:space="preserve">sub-event </t>
  </si>
  <si>
    <t>-</t>
  </si>
  <si>
    <t>yes</t>
  </si>
  <si>
    <t>-</t>
  </si>
  <si>
    <t>ALTRO frequency</t>
  </si>
  <si>
    <t>1 value/detector</t>
  </si>
  <si>
    <t>-</t>
  </si>
  <si>
    <t>-</t>
  </si>
  <si>
    <t>Rare</t>
  </si>
  <si>
    <t>Event trailer</t>
  </si>
  <si>
    <t>-</t>
  </si>
  <si>
    <t>-</t>
  </si>
  <si>
    <t>-</t>
  </si>
  <si>
    <t>-</t>
  </si>
  <si>
    <t>yes</t>
  </si>
  <si>
    <t>-</t>
  </si>
  <si>
    <t xml:space="preserve">ALTRO acquisition window </t>
  </si>
  <si>
    <t>-</t>
  </si>
  <si>
    <t>-</t>
  </si>
  <si>
    <t>pp/HI</t>
  </si>
  <si>
    <t>Event trailer</t>
  </si>
  <si>
    <t>-</t>
  </si>
  <si>
    <t>-</t>
  </si>
  <si>
    <t>-</t>
  </si>
  <si>
    <t>-</t>
  </si>
  <si>
    <t>yes</t>
  </si>
  <si>
    <t>-</t>
  </si>
  <si>
    <t>state pp/HI</t>
  </si>
  <si>
    <t>1 value/detector</t>
  </si>
  <si>
    <t>-</t>
  </si>
  <si>
    <t>pp/HI</t>
  </si>
  <si>
    <t>Event trailer</t>
  </si>
  <si>
    <t>-</t>
  </si>
  <si>
    <t>-</t>
  </si>
  <si>
    <t>-</t>
  </si>
  <si>
    <t>-</t>
  </si>
  <si>
    <t>yes</t>
  </si>
  <si>
    <t>-</t>
  </si>
  <si>
    <t>Active channel list</t>
  </si>
  <si>
    <t>-</t>
  </si>
  <si>
    <t>-</t>
  </si>
  <si>
    <t>-</t>
  </si>
  <si>
    <t>-</t>
  </si>
  <si>
    <t>Data stream</t>
  </si>
  <si>
    <t>-</t>
  </si>
  <si>
    <t>-</t>
  </si>
  <si>
    <t>-</t>
  </si>
  <si>
    <t>-</t>
  </si>
  <si>
    <t>yes</t>
  </si>
  <si>
    <t>-</t>
  </si>
  <si>
    <t>Space point corrections</t>
  </si>
  <si>
    <t>Drift velocity map</t>
  </si>
  <si>
    <t>Rare</t>
  </si>
  <si>
    <r>
      <rPr>
        <sz val="8"/>
        <rFont val="Comic Sans MS"/>
        <family val="4"/>
      </rPr>
      <t>Offline</t>
    </r>
  </si>
  <si>
    <t>-</t>
  </si>
  <si>
    <t>-</t>
  </si>
  <si>
    <t>-</t>
  </si>
  <si>
    <t>-</t>
  </si>
  <si>
    <r>
      <rPr>
        <sz val="8"/>
        <rFont val="Comic Sans MS"/>
        <family val="4"/>
      </rPr>
      <t>ExB map</t>
    </r>
  </si>
  <si>
    <t>Rare</t>
  </si>
  <si>
    <r>
      <rPr>
        <sz val="8"/>
        <rFont val="Comic Sans MS"/>
        <family val="4"/>
      </rPr>
      <t>Offline</t>
    </r>
  </si>
  <si>
    <t xml:space="preserve">Dedicated runs with laser for various value of B </t>
  </si>
  <si>
    <t>Space charge map</t>
  </si>
  <si>
    <r>
      <rPr>
        <sz val="8"/>
        <rFont val="Comic Sans MS"/>
        <family val="4"/>
      </rPr>
      <t>Offline</t>
    </r>
  </si>
  <si>
    <t>TPC calibration</t>
  </si>
  <si>
    <t>Raw DATA volume:</t>
  </si>
  <si>
    <r>
      <rPr>
        <b/>
        <sz val="12"/>
        <rFont val="Times New Roman"/>
        <family val="1"/>
      </rPr>
      <t xml:space="preserve">Black event </t>
    </r>
    <r>
      <rPr>
        <sz val="12"/>
        <rFont val="Times New Roman"/>
        <family val="1"/>
      </rPr>
      <t>:</t>
    </r>
  </si>
  <si>
    <t>Number of pads x number of time bins x 10 bit</t>
  </si>
  <si>
    <t>557568x1Kx10b  ==&gt; 700 MB</t>
  </si>
  <si>
    <t>Zero suppressed event:</t>
  </si>
  <si>
    <r>
      <rPr>
        <b/>
        <sz val="12"/>
        <rFont val="Times New Roman"/>
        <family val="1"/>
      </rPr>
      <t>1 MBy  (pile-up of 5 events – ALICE Computing TDR)</t>
    </r>
  </si>
  <si>
    <r>
      <rPr>
        <b/>
        <sz val="12"/>
        <rFont val="Times New Roman"/>
        <family val="1"/>
      </rPr>
      <t>….</t>
    </r>
  </si>
  <si>
    <t xml:space="preserve">Events per year ~ 10^9 pp </t>
  </si>
  <si>
    <t>Size of histograms pad x pad calibration :</t>
  </si>
  <si>
    <r>
      <rPr>
        <b/>
        <sz val="12"/>
        <rFont val="Times New Roman"/>
        <family val="1"/>
      </rPr>
      <t>557568 pads x 100 bins (non equidistant binning) x 2By ~ 111 MBy</t>
    </r>
  </si>
  <si>
    <t>Histograms stored in CDB</t>
  </si>
  <si>
    <t>Calibration per pad:</t>
  </si>
  <si>
    <r>
      <rPr>
        <sz val="12"/>
        <rFont val="Times New Roman"/>
        <family val="1"/>
      </rPr>
      <t>Nevents x Ntracks x Nrows/Npads = X</t>
    </r>
  </si>
  <si>
    <r>
      <rPr>
        <sz val="12"/>
        <rFont val="Times New Roman"/>
        <family val="1"/>
      </rPr>
      <t>Nevents – Number of events to get statistic X for pad calibration</t>
    </r>
  </si>
  <si>
    <r>
      <rPr>
        <sz val="12"/>
        <rFont val="Times New Roman"/>
        <family val="1"/>
      </rPr>
      <t>Ntracks – number of tracks per event – for pp ~ 8</t>
    </r>
  </si>
  <si>
    <r>
      <rPr>
        <sz val="12"/>
        <rFont val="Times New Roman"/>
        <family val="1"/>
      </rPr>
      <t>Nrows   - number of rows per track ~ 150</t>
    </r>
  </si>
  <si>
    <t>X           - required statistic per pad calibration</t>
  </si>
  <si>
    <r>
      <rPr>
        <b/>
        <sz val="12"/>
        <rFont val="Times New Roman"/>
        <family val="1"/>
      </rPr>
      <t>Nevents = X x (Npads/ (Ntracks*Nrows)) ~ X x 500</t>
    </r>
  </si>
  <si>
    <t>---------------------------------------------------------------</t>
  </si>
  <si>
    <r>
      <rPr>
        <sz val="12"/>
        <rFont val="Times New Roman"/>
        <family val="1"/>
      </rPr>
      <t>Nevents x Ntracks /(Npadsmax*NSector) = X</t>
    </r>
  </si>
  <si>
    <r>
      <rPr>
        <sz val="12"/>
        <rFont val="Times New Roman"/>
        <family val="1"/>
      </rPr>
      <t>Npadsmax – maximal number of pads per row ~ 140</t>
    </r>
  </si>
  <si>
    <r>
      <rPr>
        <sz val="12"/>
        <rFont val="Times New Roman"/>
        <family val="1"/>
      </rPr>
      <t>NSectors   - 36</t>
    </r>
  </si>
  <si>
    <r>
      <rPr>
        <b/>
        <sz val="12"/>
        <rFont val="Times New Roman"/>
        <family val="1"/>
      </rPr>
      <t>Nevents = X x (Npadsmax*NSector/Ntracks) ~ X x 630</t>
    </r>
  </si>
  <si>
    <t>Calibration per bin (pad – pad row grouping):</t>
  </si>
  <si>
    <r>
      <rPr>
        <sz val="12"/>
        <rFont val="Times New Roman"/>
        <family val="1"/>
      </rPr>
      <t>Nevents x Ntracks x Nrows / (Nbinspad x Nbinspadrow x Nsectors) = X</t>
    </r>
  </si>
  <si>
    <r>
      <rPr>
        <sz val="12"/>
        <rFont val="Times New Roman"/>
        <family val="1"/>
      </rPr>
      <t>Nbinspad   ~ 10</t>
    </r>
  </si>
  <si>
    <r>
      <rPr>
        <sz val="12"/>
        <rFont val="Times New Roman"/>
        <family val="1"/>
      </rPr>
      <t>Nbinsrow  ~ 10</t>
    </r>
  </si>
  <si>
    <r>
      <rPr>
        <sz val="12"/>
        <rFont val="Times New Roman"/>
        <family val="1"/>
      </rPr>
      <t>Nsectors        72</t>
    </r>
  </si>
  <si>
    <r>
      <rPr>
        <b/>
        <sz val="12"/>
        <rFont val="Times New Roman"/>
        <family val="1"/>
      </rPr>
      <t>Nevents = X x (Nbinspad x Nbinspadrow x Nsectors)/  (Ntracks x Nrows) ~ X x 6</t>
    </r>
  </si>
  <si>
    <t>Gain Calibration (pad by pad):</t>
  </si>
  <si>
    <t>Needed statistic determined by required precision of gain calibration ~ relative uncertainty  3 sigma ~ 1 %</t>
  </si>
  <si>
    <r>
      <rPr>
        <sz val="12"/>
        <rFont val="Times New Roman"/>
        <family val="1"/>
      </rPr>
      <t>Lwidth - Relative width (sigma) of landau distribution ~ 30 %</t>
    </r>
  </si>
  <si>
    <r>
      <rPr>
        <sz val="12"/>
        <rFont val="Times New Roman"/>
        <family val="1"/>
      </rPr>
      <t>W = Lwidth/sqrt(X)</t>
    </r>
  </si>
  <si>
    <t>Number of points in histogram X ~ 1000 Landau distribution of amplitudes</t>
  </si>
  <si>
    <t>Minimal  Required number of events  ~   0.5 x10^6 pp events</t>
  </si>
  <si>
    <t xml:space="preserve">Source :  OFFLINE,   HLT (?) </t>
  </si>
  <si>
    <r>
      <rPr>
        <sz val="12"/>
        <rFont val="Times New Roman"/>
        <family val="1"/>
      </rPr>
      <t>Algrithm:</t>
    </r>
  </si>
  <si>
    <r>
      <rPr>
        <sz val="12"/>
        <rFont val="Times New Roman"/>
        <family val="1"/>
      </rPr>
      <t xml:space="preserve">                 OFFLINE    histograming of normalized amplitude spectra (Normalization to the track length). Postprocessing of ESD files after reconstruction.</t>
    </r>
  </si>
  <si>
    <t>Gain calibration with Kr, another possibility.</t>
  </si>
  <si>
    <t>Calibration of parameters for tail cancellation:</t>
  </si>
  <si>
    <t>Needed statistic determined by required precision of gain calibration ~ 5 % -W</t>
  </si>
  <si>
    <r>
      <rPr>
        <sz val="12"/>
        <rFont val="Times New Roman"/>
        <family val="1"/>
      </rPr>
      <t>Pwidth - Relative width of Gaussian distribution ~ 20 %  but + outliers</t>
    </r>
  </si>
  <si>
    <r>
      <rPr>
        <sz val="12"/>
        <rFont val="Times New Roman"/>
        <family val="1"/>
      </rPr>
      <t>W = Pwidth/sqrt(X)</t>
    </r>
  </si>
  <si>
    <t>Number of points in histogram X ~ 50 (Gaussian distribution of values)</t>
  </si>
  <si>
    <r>
      <rPr>
        <sz val="12"/>
        <rFont val="Times New Roman"/>
        <family val="1"/>
      </rPr>
      <t>Cuttof factor   -  only signal over threshold  ~ 150 ADC ~ 20</t>
    </r>
  </si>
  <si>
    <r>
      <rPr>
        <b/>
        <sz val="12"/>
        <rFont val="Times New Roman"/>
        <family val="1"/>
      </rPr>
      <t>Pad by pad</t>
    </r>
    <r>
      <rPr>
        <sz val="12"/>
        <rFont val="Times New Roman"/>
        <family val="1"/>
      </rPr>
      <t>:</t>
    </r>
  </si>
  <si>
    <t>Required number of events ~  0.5 x10^6 pp black events</t>
  </si>
  <si>
    <r>
      <rPr>
        <sz val="12"/>
        <rFont val="Times New Roman"/>
        <family val="1"/>
      </rPr>
      <t>Data volume   to process                     ~ 10^3 TBy</t>
    </r>
  </si>
  <si>
    <t>Pad grouping:</t>
  </si>
  <si>
    <t>Required number of events ~  0.5 x10^4 pp black events</t>
  </si>
  <si>
    <r>
      <rPr>
        <sz val="12"/>
        <rFont val="Times New Roman"/>
        <family val="1"/>
      </rPr>
      <t>Data volume   to procces                     ~ 10 TBy</t>
    </r>
  </si>
  <si>
    <t>Source : OFFLINE</t>
  </si>
  <si>
    <r>
      <rPr>
        <sz val="12"/>
        <rFont val="Times New Roman"/>
        <family val="1"/>
      </rPr>
      <t xml:space="preserve">               Neccesity of pad- by pad calibration will be tested during TPC commisioing with laser pulse.</t>
    </r>
  </si>
  <si>
    <r>
      <rPr>
        <sz val="12"/>
        <rFont val="Times New Roman"/>
        <family val="1"/>
      </rPr>
      <t xml:space="preserve">               Defualt approach – calibration for group of pads</t>
    </r>
  </si>
  <si>
    <t>Algorithm:</t>
  </si>
  <si>
    <t>Update frequency: year (voltage setting, gas mixture)</t>
  </si>
  <si>
    <t>Sim rec -  NO</t>
  </si>
  <si>
    <t>DCS values:</t>
  </si>
  <si>
    <t>Array of pair of time stamps, values</t>
  </si>
  <si>
    <t xml:space="preserve">Maximal writing rate : 1 Hz, precision of time stamp value -1 s </t>
  </si>
  <si>
    <t>Reading rate from DCS database: ~ 1000 values per second</t>
  </si>
  <si>
    <t>Data size:  8 Bytes per entry pair (time stamp, value)</t>
  </si>
  <si>
    <r>
      <rPr>
        <b/>
        <sz val="12"/>
        <rFont val="Times New Roman"/>
        <family val="1"/>
      </rPr>
      <t>Update frequency: Defined by interpolation precision – deadband  in DCS, highest frequency ~ 1 Hz.</t>
    </r>
  </si>
  <si>
    <r>
      <rPr>
        <b/>
        <sz val="12"/>
        <rFont val="Times New Roman"/>
        <family val="1"/>
      </rPr>
      <t>Deadband defined as critical change of the current measured value in respect with previously stored one.</t>
    </r>
  </si>
  <si>
    <t xml:space="preserve">CDB storage: Graph of DCS values (value, time stamp), respectively fitted values (linear or parabolic fit for a range of time) </t>
  </si>
  <si>
    <t xml:space="preserve">                                 </t>
  </si>
  <si>
    <t>Temperature probes:</t>
  </si>
  <si>
    <r>
      <rPr>
        <b/>
        <sz val="12"/>
        <rFont val="Times New Roman"/>
        <family val="1"/>
      </rPr>
      <t>Deadband value: Required precision ~ 0.05 C, The accuracy of temperature measurement ~ 0.05 C</t>
    </r>
  </si>
  <si>
    <t xml:space="preserve">Update frequency: </t>
  </si>
  <si>
    <t>10 s  update frequency in DCS (minimum is 5 second)</t>
  </si>
  <si>
    <r>
      <rPr>
        <b/>
        <sz val="12"/>
        <rFont val="Times New Roman"/>
        <family val="1"/>
      </rPr>
      <t>1 minutes for offline</t>
    </r>
  </si>
  <si>
    <r>
      <rPr>
        <b/>
        <sz val="12"/>
        <rFont val="Times New Roman"/>
        <family val="1"/>
      </rPr>
      <t>500 channels -           No deadband used.  Old/New comparison (exact matching).</t>
    </r>
  </si>
  <si>
    <t xml:space="preserve">                                    5 sensors for chamber  x 36</t>
  </si>
  <si>
    <t xml:space="preserve">                                    6x 18 – outer cylinder</t>
  </si>
  <si>
    <t xml:space="preserve">                                    6 x  2 +  inner cylinder</t>
  </si>
  <si>
    <t xml:space="preserve">                                    2 x 12    - conical section</t>
  </si>
  <si>
    <t>44          - inside conical volume</t>
  </si>
  <si>
    <r>
      <rPr>
        <b/>
        <sz val="12"/>
        <rFont val="Times New Roman"/>
        <family val="1"/>
      </rPr>
      <t>4500 FEC channels: Deadband precision ~ 0.1 C</t>
    </r>
  </si>
  <si>
    <t>Depends on the resolution of temperature sensors and on the variation of temperature during day.  Day variation, switch on-off detector electronic (~ 1 degree ?). To be compressed (fitted) on minute level in Shuttle.</t>
  </si>
  <si>
    <t>Source: (DCS Archive DB) temperature probes</t>
  </si>
  <si>
    <t>Number of channels (sensors): ~ 4500 FEC and ~ 500 distributed on the surface of detector.</t>
  </si>
  <si>
    <t>Expected data volume per run: 5000(sensors) x 4 (hours) x 60 (minutes) x 8 Bytes (9MBy)</t>
  </si>
  <si>
    <t>Reading time from DCS: 20 min</t>
  </si>
  <si>
    <t>Pressure probes:</t>
  </si>
  <si>
    <r>
      <rPr>
        <b/>
        <sz val="12"/>
        <rFont val="Times New Roman"/>
        <family val="1"/>
      </rPr>
      <t>Deadband value: Defined by required precision of drift velocity correction, and gas gain correction ~ 0.1 mbar</t>
    </r>
  </si>
  <si>
    <r>
      <rPr>
        <b/>
        <sz val="12"/>
        <rFont val="Times New Roman"/>
        <family val="1"/>
      </rPr>
      <t>Wd ~  E/p</t>
    </r>
  </si>
  <si>
    <t>Townsend coefficient alpha = f(E/p)</t>
  </si>
  <si>
    <r>
      <rPr>
        <b/>
        <sz val="12"/>
        <rFont val="Times New Roman"/>
        <family val="1"/>
      </rPr>
      <t>Typical variation of gain ~ -0.3 % per mbar</t>
    </r>
  </si>
  <si>
    <r>
      <rPr>
        <b/>
        <sz val="12"/>
        <rFont val="Times New Roman"/>
        <family val="1"/>
      </rPr>
      <t>Deadband value:  0.1 mbar</t>
    </r>
  </si>
  <si>
    <r>
      <rPr>
        <b/>
        <sz val="12"/>
        <rFont val="Times New Roman"/>
        <family val="1"/>
      </rPr>
      <t>Update frequency: Defined by deadband value and by variation during day (~ 15 mbar),  minimum  ~ 10 s</t>
    </r>
  </si>
  <si>
    <r>
      <rPr>
        <b/>
        <sz val="12"/>
        <rFont val="Times New Roman"/>
        <family val="1"/>
      </rPr>
      <t>DCS  - defined only by deadband value 0.1 mbar</t>
    </r>
  </si>
  <si>
    <r>
      <rPr>
        <b/>
        <sz val="12"/>
        <rFont val="Times New Roman"/>
        <family val="1"/>
      </rPr>
      <t>Offline – combination of deadband around linear fit</t>
    </r>
  </si>
  <si>
    <t>Source: DCS, pressure probes</t>
  </si>
  <si>
    <t>Number of channels: 2</t>
  </si>
  <si>
    <t xml:space="preserve">                                     1  – atmospheric pressure</t>
  </si>
  <si>
    <t xml:space="preserve">                                     2. - overpressure</t>
  </si>
  <si>
    <r>
      <rPr>
        <b/>
        <sz val="12"/>
        <rFont val="Times New Roman"/>
        <family val="1"/>
      </rPr>
      <t>Expected data volume: ~ kBy per run</t>
    </r>
  </si>
  <si>
    <t>Reading time from DCS: bellow 1 s</t>
  </si>
  <si>
    <t>GAS composition  &amp; Drift velocity monitor:</t>
  </si>
  <si>
    <r>
      <rPr>
        <b/>
        <sz val="12"/>
        <rFont val="Times New Roman"/>
        <family val="1"/>
      </rPr>
      <t>Deadband value:</t>
    </r>
  </si>
  <si>
    <r>
      <rPr>
        <b/>
        <sz val="12"/>
        <rFont val="Times New Roman"/>
        <family val="1"/>
      </rPr>
      <t>Analysers: CO2: 0.1% deadband, update frequency according to this.</t>
    </r>
  </si>
  <si>
    <r>
      <rPr>
        <b/>
        <sz val="12"/>
        <rFont val="Times New Roman"/>
        <family val="1"/>
      </rPr>
      <t>O2, H2O: 1 ppm deadband</t>
    </r>
  </si>
  <si>
    <r>
      <rPr>
        <b/>
        <sz val="12"/>
        <rFont val="Times New Roman"/>
        <family val="1"/>
      </rPr>
      <t>Goofie: Update frequency: ~20 min</t>
    </r>
  </si>
  <si>
    <r>
      <rPr>
        <b/>
        <sz val="12"/>
        <rFont val="Times New Roman"/>
        <family val="1"/>
      </rPr>
      <t xml:space="preserve"> Values: Vd, Gain1, Gain2, CO2, N2, Pressure, Temp, Time stamp.</t>
    </r>
  </si>
  <si>
    <r>
      <rPr>
        <b/>
        <sz val="12"/>
        <rFont val="Times New Roman"/>
        <family val="1"/>
      </rPr>
      <t>No deadband –</t>
    </r>
  </si>
  <si>
    <r>
      <rPr>
        <b/>
        <sz val="12"/>
        <rFont val="Times New Roman"/>
        <family val="1"/>
      </rPr>
      <t xml:space="preserve">                          Vd -  precision       ~0.05%</t>
    </r>
  </si>
  <si>
    <t xml:space="preserve">  Gain1 and Gain2  ~ 0.1 %</t>
  </si>
  <si>
    <r>
      <rPr>
        <b/>
        <sz val="12"/>
        <rFont val="Times New Roman"/>
        <family val="1"/>
      </rPr>
      <t xml:space="preserve">   Co2 and Nitrogen content calculated form vd and Gain (corrected for pressure and temperature) precission ~ 0.1 %</t>
    </r>
    <r>
      <rPr>
        <b/>
        <sz val="20"/>
        <rFont val="Times New Roman"/>
        <family val="1"/>
      </rPr>
      <t xml:space="preserve">  </t>
    </r>
  </si>
  <si>
    <t xml:space="preserve">DCS  - not yet connected </t>
  </si>
  <si>
    <t>Number of channels: 1  - CO2 content – CO2 analyzer</t>
  </si>
  <si>
    <t xml:space="preserve">                                    </t>
  </si>
  <si>
    <r>
      <rPr>
        <b/>
        <sz val="12"/>
        <rFont val="Times New Roman"/>
        <family val="1"/>
      </rPr>
      <t>Deadband value:  relative 10^-4 – too optimistic – what is the resolution?</t>
    </r>
  </si>
  <si>
    <t xml:space="preserve">                               I will put there +-3 sigma of resolution </t>
  </si>
  <si>
    <r>
      <rPr>
        <b/>
        <sz val="12"/>
        <rFont val="Times New Roman"/>
        <family val="1"/>
      </rPr>
      <t>Expected data volume: ~ kBy</t>
    </r>
  </si>
  <si>
    <r>
      <rPr>
        <b/>
        <sz val="12"/>
        <rFont val="Times New Roman"/>
        <family val="1"/>
      </rPr>
      <t>Expected data volume: ~ kBy</t>
    </r>
  </si>
  <si>
    <t>High voltage (HV - ISEG):</t>
  </si>
  <si>
    <t>Source: DCS</t>
  </si>
  <si>
    <t xml:space="preserve">OFFLINE usage:  monitoring </t>
  </si>
  <si>
    <t xml:space="preserve">Number of channels: three per sector </t>
  </si>
  <si>
    <t xml:space="preserve">Dead band value: </t>
  </si>
  <si>
    <t xml:space="preserve">                        New value on change, Frequency 1 Hz</t>
  </si>
  <si>
    <t xml:space="preserve">            Required precision  </t>
  </si>
  <si>
    <t xml:space="preserve">Voltage: minimum step of power supply ~  0.5 Volt </t>
  </si>
  <si>
    <t xml:space="preserve">           </t>
  </si>
  <si>
    <r>
      <rPr>
        <b/>
        <sz val="12"/>
        <rFont val="Times New Roman"/>
        <family val="1"/>
      </rPr>
      <t xml:space="preserve">Current: ~  resolution 4 nA </t>
    </r>
  </si>
  <si>
    <t>Update frequency: voltage ~ run</t>
  </si>
  <si>
    <t xml:space="preserve">                                 Current ~ ?</t>
  </si>
  <si>
    <t xml:space="preserve">Expected data volume: </t>
  </si>
  <si>
    <r>
      <rPr>
        <b/>
        <sz val="12"/>
        <rFont val="Times New Roman"/>
        <family val="1"/>
      </rPr>
      <t xml:space="preserve">                                 Number of samples * Nchannels </t>
    </r>
  </si>
  <si>
    <t>Very High voltage (VHV):</t>
  </si>
  <si>
    <r>
      <rPr>
        <b/>
        <sz val="12"/>
        <rFont val="Times New Roman"/>
        <family val="1"/>
      </rPr>
      <t>Source: DCS (Joachim) - Heinzinger</t>
    </r>
  </si>
  <si>
    <t>Number of channels: 1</t>
  </si>
  <si>
    <r>
      <rPr>
        <b/>
        <sz val="12"/>
        <rFont val="Times New Roman"/>
        <family val="1"/>
      </rPr>
      <t>Deadband value:</t>
    </r>
  </si>
  <si>
    <t xml:space="preserve">Measured precision ~ 10 bits ? </t>
  </si>
  <si>
    <t xml:space="preserve">            Required precision  </t>
  </si>
  <si>
    <t>Voltage: relative change (reproducibility)  ~ 10 ^-3</t>
  </si>
  <si>
    <t xml:space="preserve">                Stability ~ 10^-5</t>
  </si>
  <si>
    <r>
      <rPr>
        <b/>
        <sz val="12"/>
        <rFont val="Times New Roman"/>
        <family val="1"/>
      </rPr>
      <t xml:space="preserve">                Mesurement ~ 10^-4</t>
    </r>
  </si>
  <si>
    <t xml:space="preserve">           </t>
  </si>
  <si>
    <t>Current: relative change ~ 0.01</t>
  </si>
  <si>
    <t>Update frequency: voltage ~ run</t>
  </si>
  <si>
    <t xml:space="preserve">                                 Current </t>
  </si>
  <si>
    <t xml:space="preserve">Expected data volume: </t>
  </si>
  <si>
    <r>
      <rPr>
        <b/>
        <sz val="12"/>
        <rFont val="Times New Roman"/>
        <family val="1"/>
      </rPr>
      <t xml:space="preserve">                                 Number of samples * Nchannels </t>
    </r>
  </si>
  <si>
    <t>ALICE Calibration Requirements</t>
  </si>
  <si>
    <t>TRD OK March 07</t>
  </si>
  <si>
    <t>Par #</t>
  </si>
  <si>
    <t>Parameter</t>
  </si>
  <si>
    <t>Data format/size per channel</t>
  </si>
  <si>
    <t>Data size (Total)</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</si>
  <si>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</si>
  <si>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</si>
  <si>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</si>
  <si>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</si>
  <si>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</si>
  <si>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</si>
  <si>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</si>
  <si>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</si>
  <si>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t>implemented in</t>
  </si>
  <si>
    <t>use case #</t>
  </si>
  <si>
    <t>on FES</t>
  </si>
  <si>
    <t>in OCDB (bytes)</t>
  </si>
  <si>
    <t>reference (bytes)</t>
  </si>
  <si>
    <r>
      <rPr>
        <sz val="12"/>
        <rFont val="Comic Sans MS"/>
        <family val="4"/>
      </rPr>
      <t>position of supermodule (cm,deg)</t>
    </r>
  </si>
  <si>
    <t>18x6 float</t>
  </si>
  <si>
    <t>year</t>
  </si>
  <si>
    <t>survey</t>
  </si>
  <si>
    <t>yes</t>
  </si>
  <si>
    <t>-</t>
  </si>
  <si>
    <t>-</t>
  </si>
  <si>
    <t>-</t>
  </si>
  <si>
    <t>DCDB</t>
  </si>
  <si>
    <t>yes</t>
  </si>
  <si>
    <r>
      <rPr>
        <sz val="12"/>
        <rFont val="Comic Sans MS"/>
        <family val="4"/>
      </rPr>
      <t>sim and rec</t>
    </r>
  </si>
  <si>
    <t>-</t>
  </si>
  <si>
    <t>position of chamber (cm,deg)</t>
  </si>
  <si>
    <t>540x6 float</t>
  </si>
  <si>
    <t>hour</t>
  </si>
  <si>
    <t>HLT</t>
  </si>
  <si>
    <t>yes</t>
  </si>
  <si>
    <t>physics run</t>
  </si>
  <si>
    <t>1e5 pp events</t>
  </si>
  <si>
    <t>-</t>
  </si>
  <si>
    <t>HLT FES/OCDB</t>
  </si>
  <si>
    <t>yes</t>
  </si>
  <si>
    <r>
      <rPr>
        <sz val="12"/>
        <rFont val="Comic Sans MS"/>
        <family val="4"/>
      </rPr>
      <t>sim and rec</t>
    </r>
  </si>
  <si>
    <t>pad drift velocity factor</t>
  </si>
  <si>
    <t>year</t>
  </si>
  <si>
    <t>HLT</t>
  </si>
  <si>
    <t>yes</t>
  </si>
  <si>
    <t>physics run</t>
  </si>
  <si>
    <t>1e8 pp events</t>
  </si>
  <si>
    <t>-</t>
  </si>
  <si>
    <t>HLT FES/OCDB</t>
  </si>
  <si>
    <t>yes</t>
  </si>
  <si>
    <r>
      <rPr>
        <sz val="12"/>
        <rFont val="Comic Sans MS"/>
        <family val="4"/>
      </rPr>
      <t>sim and rec</t>
    </r>
  </si>
  <si>
    <r>
      <rPr>
        <sz val="12"/>
        <rFont val="Comic Sans MS"/>
        <family val="4"/>
      </rPr>
      <t>pad T0 (timebin)</t>
    </r>
  </si>
  <si>
    <t>year</t>
  </si>
  <si>
    <t>HLT</t>
  </si>
  <si>
    <t>yes</t>
  </si>
  <si>
    <t>physics run</t>
  </si>
  <si>
    <t>1e8 pp events</t>
  </si>
  <si>
    <t>-</t>
  </si>
  <si>
    <t>HLT FES/OCDB</t>
  </si>
  <si>
    <t>yes</t>
  </si>
  <si>
    <r>
      <rPr>
        <sz val="12"/>
        <rFont val="Comic Sans MS"/>
        <family val="4"/>
      </rPr>
      <t>sim and rec</t>
    </r>
  </si>
  <si>
    <t>pad gain factor</t>
  </si>
  <si>
    <t>year</t>
  </si>
  <si>
    <t>HLT</t>
  </si>
  <si>
    <t>yes</t>
  </si>
  <si>
    <t>physics run</t>
  </si>
  <si>
    <t>1e8 pp events</t>
  </si>
  <si>
    <t>-</t>
  </si>
  <si>
    <t>HLT FES/OCDB</t>
  </si>
  <si>
    <t>yes</t>
  </si>
  <si>
    <r>
      <rPr>
        <sz val="12"/>
        <rFont val="Comic Sans MS"/>
        <family val="4"/>
      </rPr>
      <t>sim and rec</t>
    </r>
  </si>
  <si>
    <r>
      <rPr>
        <sz val="12"/>
        <rFont val="Comic Sans MS"/>
        <family val="4"/>
      </rPr>
      <t>pad resp. func. Width (pad)</t>
    </r>
  </si>
  <si>
    <t>year</t>
  </si>
  <si>
    <t>HLT</t>
  </si>
  <si>
    <t>yes</t>
  </si>
  <si>
    <t>physics run</t>
  </si>
  <si>
    <t>1e8 pp events</t>
  </si>
  <si>
    <t>-</t>
  </si>
  <si>
    <t>HLT FES/OCDB</t>
  </si>
  <si>
    <t>yes</t>
  </si>
  <si>
    <r>
      <rPr>
        <sz val="12"/>
        <rFont val="Comic Sans MS"/>
        <family val="4"/>
      </rPr>
      <t xml:space="preserve">sim   </t>
    </r>
  </si>
  <si>
    <r>
      <rPr>
        <sz val="12"/>
        <rFont val="Comic Sans MS"/>
        <family val="4"/>
      </rPr>
      <t>chamber drift velocity (cm/timebin)</t>
    </r>
  </si>
  <si>
    <t>540 float</t>
  </si>
  <si>
    <t>hour</t>
  </si>
  <si>
    <t>HLT</t>
  </si>
  <si>
    <t>yes</t>
  </si>
  <si>
    <t>physics run</t>
  </si>
  <si>
    <t>1e5 pp events</t>
  </si>
  <si>
    <t>-</t>
  </si>
  <si>
    <t>HLT FES/OCDB</t>
  </si>
  <si>
    <t>yes</t>
  </si>
  <si>
    <r>
      <rPr>
        <sz val="12"/>
        <rFont val="Comic Sans MS"/>
        <family val="4"/>
      </rPr>
      <t>sim and rec</t>
    </r>
  </si>
  <si>
    <r>
      <rPr>
        <sz val="12"/>
        <rFont val="Comic Sans MS"/>
        <family val="4"/>
      </rPr>
      <t>chamber drift T0 (timebin)</t>
    </r>
  </si>
  <si>
    <t>540 float</t>
  </si>
  <si>
    <t>hour</t>
  </si>
  <si>
    <t>HLT</t>
  </si>
  <si>
    <t>yes</t>
  </si>
  <si>
    <t>physics run</t>
  </si>
  <si>
    <t>1e5 pp events</t>
  </si>
  <si>
    <t>-</t>
  </si>
  <si>
    <t>HLT FES/OCDB</t>
  </si>
  <si>
    <t>yes</t>
  </si>
  <si>
    <r>
      <rPr>
        <sz val="12"/>
        <rFont val="Comic Sans MS"/>
        <family val="4"/>
      </rPr>
      <t>sim and rec</t>
    </r>
  </si>
  <si>
    <t>chamber gain</t>
  </si>
  <si>
    <t>540 float</t>
  </si>
  <si>
    <t>hour</t>
  </si>
  <si>
    <t>HLT</t>
  </si>
  <si>
    <t>yes</t>
  </si>
  <si>
    <t>physics run</t>
  </si>
  <si>
    <t>1e5 pp events</t>
  </si>
  <si>
    <t>-</t>
  </si>
  <si>
    <t>HLT FES/OCDB</t>
  </si>
  <si>
    <t>yes</t>
  </si>
  <si>
    <r>
      <rPr>
        <sz val="12"/>
        <rFont val="Comic Sans MS"/>
        <family val="4"/>
      </rPr>
      <t>sim and rec</t>
    </r>
  </si>
  <si>
    <r>
      <rPr>
        <sz val="12"/>
        <rFont val="Comic Sans MS"/>
        <family val="4"/>
      </rPr>
      <t>dedx histogram2</t>
    </r>
  </si>
  <si>
    <t>55 hist</t>
  </si>
  <si>
    <t>year</t>
  </si>
  <si>
    <r>
      <rPr>
        <sz val="12"/>
        <rFont val="Comic Sans MS"/>
        <family val="4"/>
      </rPr>
      <t xml:space="preserve">Offline </t>
    </r>
  </si>
  <si>
    <t>yes</t>
  </si>
  <si>
    <t>physics run or simulation</t>
  </si>
  <si>
    <t>-</t>
  </si>
  <si>
    <t>-</t>
  </si>
  <si>
    <t>OCDB</t>
  </si>
  <si>
    <t>yes</t>
  </si>
  <si>
    <t>rec</t>
  </si>
  <si>
    <t>-</t>
  </si>
  <si>
    <r>
      <rPr>
        <sz val="12"/>
        <rFont val="Comic Sans MS"/>
        <family val="4"/>
      </rPr>
      <t>max timebin histograms</t>
    </r>
  </si>
  <si>
    <t>55 hist</t>
  </si>
  <si>
    <t>year</t>
  </si>
  <si>
    <r>
      <rPr>
        <sz val="12"/>
        <rFont val="Comic Sans MS"/>
        <family val="4"/>
      </rPr>
      <t xml:space="preserve">Offline </t>
    </r>
  </si>
  <si>
    <t>yes</t>
  </si>
  <si>
    <t>physics run or simulation</t>
  </si>
  <si>
    <t>-</t>
  </si>
  <si>
    <t>-</t>
  </si>
  <si>
    <t>OCDB</t>
  </si>
  <si>
    <t>yes</t>
  </si>
  <si>
    <t>rec</t>
  </si>
  <si>
    <t>-</t>
  </si>
  <si>
    <r>
      <rPr>
        <sz val="12"/>
        <rFont val="Comic Sans MS"/>
        <family val="4"/>
      </rPr>
      <t>number of timebins</t>
    </r>
  </si>
  <si>
    <t>1 int</t>
  </si>
  <si>
    <t>run</t>
  </si>
  <si>
    <r>
      <rPr>
        <sz val="12"/>
        <rFont val="Comic Sans MS"/>
        <family val="4"/>
      </rPr>
      <t xml:space="preserve">Config summary file </t>
    </r>
  </si>
  <si>
    <t>yes</t>
  </si>
  <si>
    <t>-</t>
  </si>
  <si>
    <t>-</t>
  </si>
  <si>
    <t>-</t>
  </si>
  <si>
    <t>DCS FES/OCDB</t>
  </si>
  <si>
    <t>yes</t>
  </si>
  <si>
    <r>
      <rPr>
        <sz val="12"/>
        <rFont val="Comic Sans MS"/>
        <family val="4"/>
      </rPr>
      <t>sim and rec</t>
    </r>
  </si>
  <si>
    <t>tail cancellation tau1</t>
  </si>
  <si>
    <t>1 int</t>
  </si>
  <si>
    <t>run</t>
  </si>
  <si>
    <r>
      <rPr>
        <sz val="12"/>
        <rFont val="Comic Sans MS"/>
        <family val="4"/>
      </rPr>
      <t xml:space="preserve">Config summary file </t>
    </r>
  </si>
  <si>
    <t>yes</t>
  </si>
  <si>
    <t>-</t>
  </si>
  <si>
    <t>-</t>
  </si>
  <si>
    <t>-</t>
  </si>
  <si>
    <t>DCS FES/OCDB</t>
  </si>
  <si>
    <t>yes</t>
  </si>
  <si>
    <t>?</t>
  </si>
  <si>
    <t>tail cancellation tau2</t>
  </si>
  <si>
    <t>1 int</t>
  </si>
  <si>
    <t>run</t>
  </si>
  <si>
    <r>
      <rPr>
        <sz val="12"/>
        <rFont val="Comic Sans MS"/>
        <family val="4"/>
      </rPr>
      <t xml:space="preserve">Config summary file </t>
    </r>
  </si>
  <si>
    <t>yes</t>
  </si>
  <si>
    <t>-</t>
  </si>
  <si>
    <t>-</t>
  </si>
  <si>
    <t>-</t>
  </si>
  <si>
    <t>DCS FES/OCDB</t>
  </si>
  <si>
    <t>yes</t>
  </si>
  <si>
    <t>?</t>
  </si>
  <si>
    <t>tail cancellation amplitude</t>
  </si>
  <si>
    <t>1 int</t>
  </si>
  <si>
    <t>run</t>
  </si>
  <si>
    <r>
      <rPr>
        <sz val="12"/>
        <rFont val="Comic Sans MS"/>
        <family val="4"/>
      </rPr>
      <t xml:space="preserve">Config summary file </t>
    </r>
  </si>
  <si>
    <t>yes</t>
  </si>
  <si>
    <t>-</t>
  </si>
  <si>
    <t>-</t>
  </si>
  <si>
    <t>-</t>
  </si>
  <si>
    <t>DCS FES/OCDB</t>
  </si>
  <si>
    <t>yes</t>
  </si>
  <si>
    <t>?</t>
  </si>
  <si>
    <t>pedestal</t>
  </si>
  <si>
    <t>1 int</t>
  </si>
  <si>
    <t>run</t>
  </si>
  <si>
    <r>
      <rPr>
        <sz val="12"/>
        <rFont val="Comic Sans MS"/>
        <family val="4"/>
      </rPr>
      <t xml:space="preserve">Config summary file </t>
    </r>
  </si>
  <si>
    <t>yes</t>
  </si>
  <si>
    <t>-</t>
  </si>
  <si>
    <t>-</t>
  </si>
  <si>
    <t>-</t>
  </si>
  <si>
    <t>DCS FES/OCDB</t>
  </si>
  <si>
    <t>yes</t>
  </si>
  <si>
    <t>?</t>
  </si>
  <si>
    <t>configuration id</t>
  </si>
  <si>
    <t>1024 char</t>
  </si>
  <si>
    <t>run</t>
  </si>
  <si>
    <r>
      <rPr>
        <sz val="12"/>
        <rFont val="Comic Sans MS"/>
        <family val="4"/>
      </rPr>
      <t xml:space="preserve">Config summary file </t>
    </r>
  </si>
  <si>
    <t>yes</t>
  </si>
  <si>
    <t>-</t>
  </si>
  <si>
    <t>-</t>
  </si>
  <si>
    <t>-</t>
  </si>
  <si>
    <t>DCS FES/OCDB</t>
  </si>
  <si>
    <t>yes</t>
  </si>
  <si>
    <t>?</t>
  </si>
  <si>
    <t>status  byte of chamber</t>
  </si>
  <si>
    <t>540 char</t>
  </si>
  <si>
    <t>minute</t>
  </si>
  <si>
    <t>DCS Archive DB</t>
  </si>
  <si>
    <t>yes</t>
  </si>
  <si>
    <t>-</t>
  </si>
  <si>
    <t>-</t>
  </si>
  <si>
    <t>-</t>
  </si>
  <si>
    <t>DCS FES/OCDB</t>
  </si>
  <si>
    <t>yes</t>
  </si>
  <si>
    <r>
      <rPr>
        <sz val="12"/>
        <rFont val="Comic Sans MS"/>
        <family val="4"/>
      </rPr>
      <t>sim</t>
    </r>
  </si>
  <si>
    <t>status  byte of pad</t>
  </si>
  <si>
    <t>1.2e6 char</t>
  </si>
  <si>
    <t>run</t>
  </si>
  <si>
    <r>
      <rPr>
        <sz val="12"/>
        <rFont val="Comic Sans MS"/>
        <family val="4"/>
      </rPr>
      <t xml:space="preserve">Config summary file </t>
    </r>
  </si>
  <si>
    <t>yes</t>
  </si>
  <si>
    <t>-</t>
  </si>
  <si>
    <t>-</t>
  </si>
  <si>
    <t>-</t>
  </si>
  <si>
    <t>DCS FES/OCDB</t>
  </si>
  <si>
    <t>yes</t>
  </si>
  <si>
    <r>
      <rPr>
        <sz val="12"/>
        <rFont val="Comic Sans MS"/>
        <family val="4"/>
      </rPr>
      <t>sim</t>
    </r>
  </si>
  <si>
    <t>environment temperature</t>
  </si>
  <si>
    <t>540 float</t>
  </si>
  <si>
    <t>minute</t>
  </si>
  <si>
    <t>DCS Archive DB</t>
  </si>
  <si>
    <t>yes</t>
  </si>
  <si>
    <t>-</t>
  </si>
  <si>
    <t>-</t>
  </si>
  <si>
    <t>-</t>
  </si>
  <si>
    <r>
      <rPr>
        <sz val="12"/>
        <rFont val="Comic Sans MS"/>
        <family val="4"/>
      </rPr>
      <t>DCS ArchiveDB/OCDB</t>
    </r>
  </si>
  <si>
    <t>-</t>
  </si>
  <si>
    <t>O2 content in gas</t>
  </si>
  <si>
    <t>1 float</t>
  </si>
  <si>
    <t>minute</t>
  </si>
  <si>
    <t>DCS Archive DB</t>
  </si>
  <si>
    <t>yes</t>
  </si>
  <si>
    <t>-</t>
  </si>
  <si>
    <t>-</t>
  </si>
  <si>
    <t>-</t>
  </si>
  <si>
    <r>
      <rPr>
        <sz val="12"/>
        <rFont val="Comic Sans MS"/>
        <family val="4"/>
      </rPr>
      <t>DCS ArchiveDB/OCDB</t>
    </r>
  </si>
  <si>
    <t>-</t>
  </si>
  <si>
    <t>chamber gas overpressure</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</si>
  <si>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</si>
  <si>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</si>
  <si>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</si>
  <si>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Please note that the meaning of the last column is whether or not the variable is actually supposed to be used in the simulation and reconstruction software, and if yes, whether it has been implemented yet. (I changed its name ) The pink fields mean it is not quite sure yet that it is needed, red means it has to be implemented.</t>
  </si>
  <si>
    <t>Note 1</t>
  </si>
  <si>
    <r>
      <rPr>
        <sz val="12"/>
        <rFont val="Arial"/>
        <family val="0"/>
      </rPr>
      <t xml:space="preserve">solution 1:  whenever a configuration is loaded, the version number will be recorded in the PVSS archive. This version number can be accessed by the shutle. The full configuration record can be stored in the OCDB and the configuration version will be a pointer to this data. Drawback - all configuration data must be available on DCDB before its first use
Solution 2: the configuration parameters required by offline will always archived. Drawback: our archive will unecessary grow. As the stored information is not needed for DCS operation, I do not like this approach
Solution 3: the configuration parameters will be stored as files on the file exchange server and will be picked-up by shuttle. Now, the duplication of information will be on the OCDB side. </t>
    </r>
  </si>
  <si>
    <t>ALICE Calibration Requirements</t>
  </si>
  <si>
    <t>V0 OK July 06</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</si>
  <si>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</si>
  <si>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</si>
  <si>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</si>
  <si>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</si>
  <si>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</si>
  <si>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</si>
  <si>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</si>
  <si>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</si>
  <si>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</si>
  <si>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</si>
  <si>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</si>
  <si>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</si>
  <si>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</si>
  <si>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</si>
  <si>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</si>
  <si>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</si>
  <si>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</si>
  <si>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t>gains</t>
  </si>
  <si>
    <t>32 bits (TBC)</t>
  </si>
  <si>
    <t>Run</t>
  </si>
  <si>
    <t>DAQ (on line data) *</t>
  </si>
  <si>
    <t>yes</t>
  </si>
  <si>
    <t>physics data *</t>
  </si>
  <si>
    <t>at least 2000 L2 (TBC)</t>
  </si>
  <si>
    <t>event and sub-event</t>
  </si>
  <si>
    <t xml:space="preserve">DAQ FES / OCDB </t>
  </si>
  <si>
    <t>yes</t>
  </si>
  <si>
    <t>fall 2006</t>
  </si>
  <si>
    <t>pedestal means</t>
  </si>
  <si>
    <t>32 bits (TBC)</t>
  </si>
  <si>
    <t>Run</t>
  </si>
  <si>
    <t>DAQ (on line data) *</t>
  </si>
  <si>
    <t>yes</t>
  </si>
  <si>
    <t>physics data *</t>
  </si>
  <si>
    <t>at least 1000 L2 (TBC)</t>
  </si>
  <si>
    <t>event and sub-event</t>
  </si>
  <si>
    <t xml:space="preserve">FEE and  DAQ FES / OCDB </t>
  </si>
  <si>
    <t>yes</t>
  </si>
  <si>
    <t>fall 2006</t>
  </si>
  <si>
    <t>pedestal sigmas</t>
  </si>
  <si>
    <t>32 bits (TBC)</t>
  </si>
  <si>
    <t>Run</t>
  </si>
  <si>
    <t>DAQ (on line data) *</t>
  </si>
  <si>
    <t>yes</t>
  </si>
  <si>
    <t>physics data *</t>
  </si>
  <si>
    <t>at least 1000 L2 (TBC)</t>
  </si>
  <si>
    <t>event and sub-event</t>
  </si>
  <si>
    <t xml:space="preserve">FEE and  DAQ FES / OCDB </t>
  </si>
  <si>
    <t>yes</t>
  </si>
  <si>
    <t>fall 2006</t>
  </si>
  <si>
    <t>time gains</t>
  </si>
  <si>
    <t>32 bits (TBC)</t>
  </si>
  <si>
    <t>Run</t>
  </si>
  <si>
    <t>DAQ (on line data) *</t>
  </si>
  <si>
    <t>yes</t>
  </si>
  <si>
    <t>physics data *</t>
  </si>
  <si>
    <t>at least 10000 L2 (TBC)</t>
  </si>
  <si>
    <t>event</t>
  </si>
  <si>
    <t xml:space="preserve">DAQ FES / OCDB </t>
  </si>
  <si>
    <t>yes</t>
  </si>
  <si>
    <t>Unknown</t>
  </si>
  <si>
    <t>time offsets</t>
  </si>
  <si>
    <t>32 bits (TBC)</t>
  </si>
  <si>
    <t>Run</t>
  </si>
  <si>
    <t>DAQ (on line data) *</t>
  </si>
  <si>
    <t>yes</t>
  </si>
  <si>
    <t>physics data *</t>
  </si>
  <si>
    <t>at least 10000 L2 (TBC)</t>
  </si>
  <si>
    <t>event</t>
  </si>
  <si>
    <t>possibly FEE and  DAQ FES / OCDB</t>
  </si>
  <si>
    <t>yes</t>
  </si>
  <si>
    <t>Unknown</t>
  </si>
  <si>
    <t>* dedicated runs will be used for an initial calibration</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</si>
  <si>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</si>
  <si>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</si>
  <si>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</si>
  <si>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r>
      <rPr>
        <sz val="12"/>
        <color indexed="12"/>
        <rFont val="Comic Sans MS"/>
        <family val="4"/>
      </rPr>
      <t>Data size (Total) GBytes</t>
    </r>
  </si>
  <si>
    <t>in OCDB</t>
  </si>
  <si>
    <t>reference</t>
  </si>
  <si>
    <t>ZDC OK July 06</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</si>
  <si>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</si>
  <si>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</si>
  <si>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</si>
  <si>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</si>
  <si>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</si>
  <si>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</si>
  <si>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</si>
  <si>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</si>
  <si>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</si>
  <si>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</si>
  <si>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</si>
  <si>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</si>
  <si>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</si>
  <si>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</si>
  <si>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</si>
  <si>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</si>
  <si>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</si>
  <si>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t xml:space="preserve">Pedestals </t>
  </si>
  <si>
    <t>1 float</t>
  </si>
  <si>
    <t>Run</t>
  </si>
  <si>
    <t xml:space="preserve">DAQ </t>
  </si>
  <si>
    <t>OK</t>
  </si>
  <si>
    <t>Dedicated PED runs AND generator trigger during physics runs</t>
  </si>
  <si>
    <t>sub-event</t>
  </si>
  <si>
    <t>DAQ FES/OCDB</t>
  </si>
  <si>
    <t>Yes</t>
  </si>
  <si>
    <t>Yes</t>
  </si>
  <si>
    <r>
      <rPr>
        <sz val="12"/>
        <rFont val="Comic Sans MS"/>
        <family val="4"/>
      </rPr>
      <t>Energy calib. factors</t>
    </r>
  </si>
  <si>
    <t>1 float</t>
  </si>
  <si>
    <t>Run</t>
  </si>
  <si>
    <t xml:space="preserve">DAQ </t>
  </si>
  <si>
    <t>OK</t>
  </si>
  <si>
    <r>
      <rPr>
        <sz val="12"/>
        <rFont val="Comic Sans MS"/>
        <family val="4"/>
      </rPr>
      <t>EM dissoc. events during physics data taking triggered by ZDC</t>
    </r>
  </si>
  <si>
    <t>sub-event</t>
  </si>
  <si>
    <t>DAQ FES/OCDB</t>
  </si>
  <si>
    <t>Yes</t>
  </si>
  <si>
    <t>Yes</t>
  </si>
  <si>
    <t>HV of all towers</t>
  </si>
  <si>
    <t>1 int</t>
  </si>
  <si>
    <t>-</t>
  </si>
  <si>
    <t>Run</t>
  </si>
  <si>
    <t>DCS</t>
  </si>
  <si>
    <t>OK</t>
  </si>
  <si>
    <t>-</t>
  </si>
  <si>
    <t>-</t>
  </si>
  <si>
    <t>-</t>
  </si>
  <si>
    <r>
      <rPr>
        <sz val="12"/>
        <rFont val="Comic Sans MS"/>
        <family val="4"/>
      </rPr>
      <t>DCS ArchiveDB/OCDB</t>
    </r>
  </si>
  <si>
    <t>Yes</t>
  </si>
  <si>
    <t>Yes</t>
  </si>
  <si>
    <r>
      <rPr>
        <sz val="12"/>
        <rFont val="Comic Sans MS"/>
        <family val="4"/>
      </rPr>
      <t>Vertical position of calos</t>
    </r>
  </si>
  <si>
    <t>1 int</t>
  </si>
  <si>
    <t>-</t>
  </si>
  <si>
    <t>Run</t>
  </si>
  <si>
    <t>DCS</t>
  </si>
  <si>
    <t>OK</t>
  </si>
  <si>
    <t>-</t>
  </si>
  <si>
    <t>-</t>
  </si>
  <si>
    <t>-</t>
  </si>
  <si>
    <r>
      <rPr>
        <sz val="12"/>
        <rFont val="Comic Sans MS"/>
        <family val="4"/>
      </rPr>
      <t>DCS ArchiveDB/OCDB</t>
    </r>
  </si>
  <si>
    <t>Yes</t>
  </si>
  <si>
    <t>Yes</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</si>
  <si>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</si>
  <si>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</si>
  <si>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</si>
  <si>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Parameters from general DAC scan</t>
  </si>
  <si>
    <t>ALICE Calibration Requirements</t>
  </si>
  <si>
    <t>CRT OK July 06</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</si>
  <si>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</si>
  <si>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</si>
  <si>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</si>
  <si>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</si>
  <si>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</si>
  <si>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</si>
  <si>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</si>
  <si>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</si>
  <si>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</si>
  <si>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</si>
  <si>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</si>
  <si>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</si>
  <si>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</si>
  <si>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</si>
  <si>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</si>
  <si>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</si>
  <si>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</si>
  <si>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t>Counting rate for each scintillator</t>
  </si>
  <si>
    <t>60xI4</t>
  </si>
  <si>
    <t>run</t>
  </si>
  <si>
    <t>DAQ</t>
  </si>
  <si>
    <t>yes</t>
  </si>
  <si>
    <t>physics</t>
  </si>
  <si>
    <t>10min data after each end of fill</t>
  </si>
  <si>
    <t>sub-event</t>
  </si>
  <si>
    <t>DAQ FSE/OCDB</t>
  </si>
  <si>
    <t>yes</t>
  </si>
  <si>
    <t>NO (not required)</t>
  </si>
  <si>
    <t>Total sizer per update</t>
  </si>
  <si>
    <t>Total sizer per year</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</si>
  <si>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</si>
  <si>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</si>
  <si>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</si>
  <si>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ALICE Calibration Requirements</t>
  </si>
  <si>
    <t>EMCAL OK October 06</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</si>
  <si>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</si>
  <si>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</si>
  <si>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</si>
  <si>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</si>
  <si>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</si>
  <si>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</si>
  <si>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</si>
  <si>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</si>
  <si>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</si>
  <si>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</si>
  <si>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</si>
  <si>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</si>
  <si>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</si>
  <si>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</si>
  <si>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</si>
  <si>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</si>
  <si>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</si>
  <si>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t xml:space="preserve"> pedestal for low gain</t>
  </si>
  <si>
    <t>TH1I (872 bytes)</t>
  </si>
  <si>
    <t>run</t>
  </si>
  <si>
    <t>HLT or DAQ/LDC</t>
  </si>
  <si>
    <t>not</t>
  </si>
  <si>
    <t>special pedestal run or physics run</t>
  </si>
  <si>
    <t>10000 events</t>
  </si>
  <si>
    <t>sub-event</t>
  </si>
  <si>
    <t>DAQ or HLT FES/OCDB</t>
  </si>
  <si>
    <t>yes</t>
  </si>
  <si>
    <t>no</t>
  </si>
  <si>
    <t>1, 2, or 5</t>
  </si>
  <si>
    <t>pedestal for high gain</t>
  </si>
  <si>
    <t>TH1I (872 bytes)</t>
  </si>
  <si>
    <t>run</t>
  </si>
  <si>
    <t>HLT or DAQ/LDC</t>
  </si>
  <si>
    <t>not</t>
  </si>
  <si>
    <t>special pedestal run or physics run</t>
  </si>
  <si>
    <t>10000 events</t>
  </si>
  <si>
    <t>sub-event</t>
  </si>
  <si>
    <t>DAQ or HLT FES/OCDB</t>
  </si>
  <si>
    <t>yes</t>
  </si>
  <si>
    <t>no</t>
  </si>
  <si>
    <t>1, 2, or 5</t>
  </si>
  <si>
    <t>pedestal sigma for low gain</t>
  </si>
  <si>
    <t>1 float</t>
  </si>
  <si>
    <t>run</t>
  </si>
  <si>
    <t>HLT or DAQ/LDC</t>
  </si>
  <si>
    <t>not</t>
  </si>
  <si>
    <t>special pedestal run or physics run</t>
  </si>
  <si>
    <t>10000 events</t>
  </si>
  <si>
    <t>sub-event</t>
  </si>
  <si>
    <t>OCDB</t>
  </si>
  <si>
    <t>yes</t>
  </si>
  <si>
    <t>no</t>
  </si>
  <si>
    <t>1 or 2</t>
  </si>
  <si>
    <t>pedestal sigma for high gain</t>
  </si>
  <si>
    <t>1 float</t>
  </si>
  <si>
    <t>run</t>
  </si>
  <si>
    <t>HLT or DAQ/LDC</t>
  </si>
  <si>
    <t>not</t>
  </si>
  <si>
    <t>special pedestal run or physics run</t>
  </si>
  <si>
    <t>10000 events</t>
  </si>
  <si>
    <t>sub-event</t>
  </si>
  <si>
    <t>OCDB</t>
  </si>
  <si>
    <t>yes</t>
  </si>
  <si>
    <t>no</t>
  </si>
  <si>
    <t>1 or 2</t>
  </si>
  <si>
    <t>energy/ADC channel for low gain from physics</t>
  </si>
  <si>
    <t>1 float</t>
  </si>
  <si>
    <t>run</t>
  </si>
  <si>
    <t>HLT or DAQ/LDC</t>
  </si>
  <si>
    <t>not</t>
  </si>
  <si>
    <t>physics run</t>
  </si>
  <si>
    <t>1e+6 pp events</t>
  </si>
  <si>
    <t>sub-event</t>
  </si>
  <si>
    <t>DAQ or HLT FES/OCDB</t>
  </si>
  <si>
    <t>yes</t>
  </si>
  <si>
    <t>no</t>
  </si>
  <si>
    <t>1 or 2</t>
  </si>
  <si>
    <t>energy/ADC channel for high gain from physics</t>
  </si>
  <si>
    <t>1 float</t>
  </si>
  <si>
    <t>run</t>
  </si>
  <si>
    <t>HLT or DAQ/LDC</t>
  </si>
  <si>
    <t>not</t>
  </si>
  <si>
    <t>physics run</t>
  </si>
  <si>
    <t>1e+6 pp events</t>
  </si>
  <si>
    <t>sub-event</t>
  </si>
  <si>
    <t>DAQ or HLT FES/OCDB</t>
  </si>
  <si>
    <t>yes</t>
  </si>
  <si>
    <t>no</t>
  </si>
  <si>
    <t>1 or 2</t>
  </si>
  <si>
    <t>energy/ADC channel for low gain from LED</t>
  </si>
  <si>
    <t>1 float</t>
  </si>
  <si>
    <t>run, maybe more often</t>
  </si>
  <si>
    <t>HLT or DAQ/LDC</t>
  </si>
  <si>
    <t>not</t>
  </si>
  <si>
    <t>special LED run</t>
  </si>
  <si>
    <t>10000 events</t>
  </si>
  <si>
    <t>sub-event</t>
  </si>
  <si>
    <t>DAQ or HLT FES/OCDB</t>
  </si>
  <si>
    <t>yes</t>
  </si>
  <si>
    <t>no</t>
  </si>
  <si>
    <t>1 or 2</t>
  </si>
  <si>
    <t>energy/ADC channel for high gain from LED</t>
  </si>
  <si>
    <t>1 float</t>
  </si>
  <si>
    <t>run, maybe more often</t>
  </si>
  <si>
    <t>HLT or DAQ/LDC</t>
  </si>
  <si>
    <t>not</t>
  </si>
  <si>
    <t>special LED run</t>
  </si>
  <si>
    <t>10000 events</t>
  </si>
  <si>
    <t>sub-event</t>
  </si>
  <si>
    <t>DAQ or HLT FES/OCDB</t>
  </si>
  <si>
    <t>yes</t>
  </si>
  <si>
    <t>no</t>
  </si>
  <si>
    <t>1 or 2</t>
  </si>
  <si>
    <t>time walk coefficient 1 for low gain</t>
  </si>
  <si>
    <t>1 float</t>
  </si>
  <si>
    <t>year</t>
  </si>
  <si>
    <t>LDC?</t>
  </si>
  <si>
    <t>not</t>
  </si>
  <si>
    <t>calibration run during long beam off periods</t>
  </si>
  <si>
    <t>10000 events</t>
  </si>
  <si>
    <t>sub-event</t>
  </si>
  <si>
    <t>DAQ or HLT FES/OCDB</t>
  </si>
  <si>
    <t>yes</t>
  </si>
  <si>
    <t>no</t>
  </si>
  <si>
    <t>1 or 2</t>
  </si>
  <si>
    <t>time walk coefficient 2 for low gain</t>
  </si>
  <si>
    <t>1 float</t>
  </si>
  <si>
    <t>year</t>
  </si>
  <si>
    <t>LDC?</t>
  </si>
  <si>
    <t>not</t>
  </si>
  <si>
    <t>calibration run during long beam off periods</t>
  </si>
  <si>
    <t>10000 events</t>
  </si>
  <si>
    <t>sub-event</t>
  </si>
  <si>
    <t>DAQ or HLT FES/OCDB</t>
  </si>
  <si>
    <t>yes</t>
  </si>
  <si>
    <t>no</t>
  </si>
  <si>
    <t>1 or 2</t>
  </si>
  <si>
    <t>time walk coefficient 3 for low gain</t>
  </si>
  <si>
    <t>1 float</t>
  </si>
  <si>
    <t>year</t>
  </si>
  <si>
    <t>LDC?</t>
  </si>
  <si>
    <t>not</t>
  </si>
  <si>
    <t>calibration run during long beam off periods</t>
  </si>
  <si>
    <t>10000 events</t>
  </si>
  <si>
    <t>sub-event</t>
  </si>
  <si>
    <t>DAQ or HLT FES/OCDB</t>
  </si>
  <si>
    <t>yes</t>
  </si>
  <si>
    <t>no</t>
  </si>
  <si>
    <t>1 or 2</t>
  </si>
  <si>
    <t>time walk coefficient 1 for high gain</t>
  </si>
  <si>
    <t>1 float</t>
  </si>
  <si>
    <t>year</t>
  </si>
  <si>
    <t>LDC?</t>
  </si>
  <si>
    <t>not</t>
  </si>
  <si>
    <t>calibration run during long beam off periods</t>
  </si>
  <si>
    <t>10000 events</t>
  </si>
  <si>
    <t>sub-event</t>
  </si>
  <si>
    <t>DAQ or HLT FES/OCDB</t>
  </si>
  <si>
    <t>yes</t>
  </si>
  <si>
    <t>no</t>
  </si>
  <si>
    <t>1 or 2</t>
  </si>
  <si>
    <t>time walk coefficient 2 for high gain</t>
  </si>
  <si>
    <t>1 float</t>
  </si>
  <si>
    <t>year</t>
  </si>
  <si>
    <t>LDC?</t>
  </si>
  <si>
    <t>not</t>
  </si>
  <si>
    <t>calibration run during long beam off periods</t>
  </si>
  <si>
    <t>10000 events</t>
  </si>
  <si>
    <t>sub-event</t>
  </si>
  <si>
    <t>DAQ or HLT FES/OCDB</t>
  </si>
  <si>
    <t>yes</t>
  </si>
  <si>
    <t>no</t>
  </si>
  <si>
    <t>1 or 2</t>
  </si>
  <si>
    <t>time walk coefficient 3 for high gain</t>
  </si>
  <si>
    <t>1 float</t>
  </si>
  <si>
    <t>year</t>
  </si>
  <si>
    <t>LDC?</t>
  </si>
  <si>
    <t>not</t>
  </si>
  <si>
    <t>calibration run during long beam off periods</t>
  </si>
  <si>
    <t>10000 events</t>
  </si>
  <si>
    <t>sub-event</t>
  </si>
  <si>
    <t>DAQ or HLT FES/OCDB</t>
  </si>
  <si>
    <t>yes</t>
  </si>
  <si>
    <t>no</t>
  </si>
  <si>
    <t>1 or 2</t>
  </si>
  <si>
    <t>dead/hot channel map</t>
  </si>
  <si>
    <t>1 integer</t>
  </si>
  <si>
    <t>run</t>
  </si>
  <si>
    <t>HLT or DAQ/LDC</t>
  </si>
  <si>
    <t>not</t>
  </si>
  <si>
    <t>physics run, LED run</t>
  </si>
  <si>
    <t>10000 events</t>
  </si>
  <si>
    <t>sub-event</t>
  </si>
  <si>
    <t>HLT FES/OCDB</t>
  </si>
  <si>
    <t>yes</t>
  </si>
  <si>
    <t>no</t>
  </si>
  <si>
    <t>1 or 2</t>
  </si>
  <si>
    <t>high voltages for APD</t>
  </si>
  <si>
    <t>1 float</t>
  </si>
  <si>
    <t>daily</t>
  </si>
  <si>
    <t>DCS</t>
  </si>
  <si>
    <t>not</t>
  </si>
  <si>
    <t>always</t>
  </si>
  <si>
    <t>-</t>
  </si>
  <si>
    <t>-</t>
  </si>
  <si>
    <t>DCS Archive DB/OCDB</t>
  </si>
  <si>
    <t>yes</t>
  </si>
  <si>
    <t>no</t>
  </si>
  <si>
    <r>
      <rPr>
        <sz val="12"/>
        <rFont val="Comic Sans MS"/>
        <family val="4"/>
      </rPr>
      <t>Supermodule temperatures</t>
    </r>
  </si>
  <si>
    <t>-</t>
  </si>
  <si>
    <t>a few minutes</t>
  </si>
  <si>
    <t>DCS</t>
  </si>
  <si>
    <t>not</t>
  </si>
  <si>
    <t>always</t>
  </si>
  <si>
    <t>-</t>
  </si>
  <si>
    <t>-</t>
  </si>
  <si>
    <t>DCS Archive DB/OCDB</t>
  </si>
  <si>
    <t>yes</t>
  </si>
  <si>
    <t>no</t>
  </si>
  <si>
    <t>Total sizer per run</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</si>
  <si>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</si>
  <si>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</si>
  <si>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</si>
  <si>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Remarks:</t>
  </si>
  <si>
    <t>1) Source of EMCAL pedestal and zero-suppression is under discussion.</t>
  </si>
  <si>
    <t>2) EMCAL HV values for each APD are manually inserted via DCS, not known where to find them back.</t>
  </si>
  <si>
    <t>3) LV is under discussion.</t>
  </si>
  <si>
    <r>
      <rPr>
        <sz val="10"/>
        <rFont val="Arial"/>
        <family val="0"/>
      </rPr>
      <t>4) Calibration procedures for EMCAL calibration are available as macros using the full aliroot framework, need to be implemented as TTasks. To be done in Aug.2006</t>
    </r>
  </si>
  <si>
    <t>5) Number of coefficients for obtaining peak ADC value is under discussion.</t>
  </si>
  <si>
    <r>
      <rPr>
        <sz val="10"/>
        <rFont val="Arial"/>
        <family val="0"/>
      </rPr>
      <t>6) There will be a number of temperature sensors on Supermodules.  The number and location is under discussion.</t>
    </r>
  </si>
  <si>
    <t>ALICE Calibration Requirements</t>
  </si>
  <si>
    <t>FMD OK July 06</t>
  </si>
  <si>
    <r>
      <rPr>
        <u val="single"/>
        <sz val="10"/>
        <color indexed="12"/>
        <rFont val="Comic Sans MS"/>
        <family val="4"/>
      </rPr>
      <t>Completed by: Christian Holm Christensen &lt;cholm@nbi.dk&gt;, modified 2006-09-04</t>
    </r>
  </si>
  <si>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</si>
  <si>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</si>
  <si>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</si>
  <si>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</si>
  <si>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</si>
  <si>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</si>
  <si>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</si>
  <si>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</si>
  <si>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</si>
  <si>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</si>
  <si>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</si>
  <si>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</si>
  <si>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 xml:space="preserve">Calib. Procedure in AliRoot </t>
    </r>
  </si>
  <si>
    <t>use case #</t>
  </si>
  <si>
    <t>in FES</t>
  </si>
  <si>
    <t>in OCDB</t>
  </si>
  <si>
    <t>reference</t>
  </si>
  <si>
    <t>Oversampling rate</t>
  </si>
  <si>
    <t>4 Bytes/half ring</t>
  </si>
  <si>
    <t>&lt; Run</t>
  </si>
  <si>
    <t>DCS or Event(2)</t>
  </si>
  <si>
    <t>yes (2,3)</t>
  </si>
  <si>
    <t>all triggers (4)</t>
  </si>
  <si>
    <t>-</t>
  </si>
  <si>
    <t>-</t>
  </si>
  <si>
    <r>
      <rPr>
        <sz val="12"/>
        <rFont val="Comic Sans MS"/>
        <family val="4"/>
      </rPr>
      <t>DCS ArchiveDB/OCDB</t>
    </r>
  </si>
  <si>
    <t>yes!</t>
  </si>
  <si>
    <t>-</t>
  </si>
  <si>
    <t>Strips readout</t>
  </si>
  <si>
    <t>2 Bytes/half ring</t>
  </si>
  <si>
    <t>&lt; Run</t>
  </si>
  <si>
    <t>DCS or Event(2)</t>
  </si>
  <si>
    <t>yes (2,3)</t>
  </si>
  <si>
    <t>all triggers (4)</t>
  </si>
  <si>
    <t>-</t>
  </si>
  <si>
    <t>-</t>
  </si>
  <si>
    <r>
      <rPr>
        <sz val="12"/>
        <rFont val="Comic Sans MS"/>
        <family val="4"/>
      </rPr>
      <t>DCS ArchiveDB/OCDB</t>
    </r>
  </si>
  <si>
    <t>yes!</t>
  </si>
  <si>
    <t>-</t>
  </si>
  <si>
    <t>Zero suppression</t>
  </si>
  <si>
    <t>2 Bytes/half ring</t>
  </si>
  <si>
    <t>&lt; Run</t>
  </si>
  <si>
    <t>DCS or Event(2)</t>
  </si>
  <si>
    <t>yes (2,3)</t>
  </si>
  <si>
    <t>all triggers (4)</t>
  </si>
  <si>
    <t>-</t>
  </si>
  <si>
    <t>-</t>
  </si>
  <si>
    <r>
      <rPr>
        <sz val="12"/>
        <rFont val="Comic Sans MS"/>
        <family val="4"/>
      </rPr>
      <t>DCS ArchiveDB/OCDB</t>
    </r>
  </si>
  <si>
    <t>yes!</t>
  </si>
  <si>
    <t>-</t>
  </si>
  <si>
    <t xml:space="preserve">Pedestals </t>
  </si>
  <si>
    <t xml:space="preserve">Mean&amp;width (4+4 bytes)/strip  </t>
  </si>
  <si>
    <t xml:space="preserve">2÷3 times/day </t>
  </si>
  <si>
    <t>DAQ via pedestal runs</t>
  </si>
  <si>
    <t>yes (3)</t>
  </si>
  <si>
    <t>calibration/pedestal</t>
  </si>
  <si>
    <t>sub-event</t>
  </si>
  <si>
    <t>FEE- DAQ FES/OCDB</t>
  </si>
  <si>
    <t>yes!</t>
  </si>
  <si>
    <t>No (expected around October 2007)</t>
  </si>
  <si>
    <t>1 or 3</t>
  </si>
  <si>
    <t>Pulser gain (1)</t>
  </si>
  <si>
    <t>4 Bytes/strip</t>
  </si>
  <si>
    <t>&lt; Day</t>
  </si>
  <si>
    <t>DAQ via pedestal runs</t>
  </si>
  <si>
    <t>yes (3,5)</t>
  </si>
  <si>
    <t>calibration/gain scan (5)</t>
  </si>
  <si>
    <t>~1000 / strip / pulser value  -&gt; ~ 128 * 1000 * 10  = 1280000</t>
  </si>
  <si>
    <t>sub-event/sub-run(5)</t>
  </si>
  <si>
    <t>DAQ FES/OCDB</t>
  </si>
  <si>
    <t>yes!</t>
  </si>
  <si>
    <t>No (expected around November 2006)</t>
  </si>
  <si>
    <t>1 or 3</t>
  </si>
  <si>
    <t>Temperatures</t>
  </si>
  <si>
    <t>2 – 6 Bytes/half ring</t>
  </si>
  <si>
    <t>Run</t>
  </si>
  <si>
    <t>DCS</t>
  </si>
  <si>
    <t>yes (3)</t>
  </si>
  <si>
    <t>all triggers (4)</t>
  </si>
  <si>
    <t>-</t>
  </si>
  <si>
    <t>-</t>
  </si>
  <si>
    <r>
      <rPr>
        <sz val="12"/>
        <rFont val="Comic Sans MS"/>
        <family val="4"/>
      </rPr>
      <t>DCS ArchiveDB/OCDB</t>
    </r>
  </si>
  <si>
    <t>Yes</t>
  </si>
  <si>
    <t>-</t>
  </si>
  <si>
    <t>Running conditions (6)</t>
  </si>
  <si>
    <t>4-30 Bytes/half ring</t>
  </si>
  <si>
    <t>Run</t>
  </si>
  <si>
    <t>DCS or Event(2)</t>
  </si>
  <si>
    <t>?</t>
  </si>
  <si>
    <t>all triggers (4)</t>
  </si>
  <si>
    <t>-</t>
  </si>
  <si>
    <t>-</t>
  </si>
  <si>
    <r>
      <rPr>
        <sz val="12"/>
        <rFont val="Comic Sans MS"/>
        <family val="4"/>
      </rPr>
      <t>DCS ArchiveDB/OCDB</t>
    </r>
  </si>
  <si>
    <t>Yes</t>
  </si>
  <si>
    <t>-</t>
  </si>
  <si>
    <t>4 or 5</t>
  </si>
  <si>
    <t>FMD Notes:</t>
  </si>
  <si>
    <t>Name changed to reflect actual contents</t>
  </si>
  <si>
    <r>
      <rPr>
        <b/>
        <sz val="10"/>
        <rFont val="Comic Sans MS"/>
        <family val="4"/>
      </rPr>
      <t>Reference</t>
    </r>
    <r>
      <rPr>
        <sz val="10"/>
        <color indexed="8"/>
        <rFont val="Comic Sans MS"/>
        <family val="4"/>
      </rPr>
      <t xml:space="preserve"> is the set data which are used to calculated the calibration parameters (ex. An histogram which mean value is a calibration parameter). These data can be optionally save in the OCDB for checks to be done offline. These data will not be available for reconstruction. </t>
    </r>
  </si>
  <si>
    <r>
      <rPr>
        <sz val="10"/>
        <rFont val="Arial"/>
        <family val="0"/>
      </rPr>
      <t xml:space="preserve">Running conditions like oversampling, strips readout, zero suppression, etc. is normally set via DCS, and the DCS logbook will contain the set-points.  However, in Yves' document entitled Calibration from the 27th of June, 2006, it is stated that for the TPC, 'Parameters of the FEE required for reconstruction, such as tail cancellation, zero suppression, sampling frequency[,] and acquisition window status bits, will be written by the RCU into the event trailer.'  We do not currently know how to do this for the FMD, but if it is at all possible, we'd follow that strategy as closely as possible. </t>
    </r>
    <r>
      <rPr>
        <b/>
        <sz val="10"/>
        <color indexed="8"/>
        <rFont val="Arial"/>
        <family val="2"/>
      </rPr>
      <t>Update</t>
    </r>
    <r>
      <rPr>
        <sz val="10"/>
        <color indexed="8"/>
        <rFont val="Arial"/>
        <family val="2"/>
      </rPr>
      <t>: I've sent a mail to Luciano, but so far I have not heard anything.</t>
    </r>
  </si>
  <si>
    <r>
      <rPr>
        <b/>
        <sz val="10"/>
        <rFont val="Comic Sans MS"/>
        <family val="4"/>
      </rPr>
      <t>Confirmed</t>
    </r>
    <r>
      <rPr>
        <sz val="10"/>
        <color indexed="8"/>
        <rFont val="Comic Sans MS"/>
        <family val="4"/>
      </rPr>
      <t xml:space="preserve">: I expect that you have talked to the system (DCS/DAQ/HLT) experts and that they have confirmed that what you plan to do is feasible. </t>
    </r>
  </si>
  <si>
    <t xml:space="preserve">Since I'm the one that know most about the FMD FEE these statements are not really objective :-)  I'm not really too familiar with the DCS part of the system, but we plan to follow the TPC development closely due to similar FEE. See also note (2) above </t>
  </si>
  <si>
    <r>
      <rPr>
        <b/>
        <sz val="10"/>
        <rFont val="Comic Sans MS"/>
        <family val="4"/>
      </rPr>
      <t># of required events/sample rate</t>
    </r>
    <r>
      <rPr>
        <sz val="10"/>
        <color indexed="8"/>
        <rFont val="Comic Sans MS"/>
        <family val="4"/>
      </rPr>
      <t xml:space="preserve">': Right statistics required and/or the sample of data in a run you plan to process to extract the calibration parameters. </t>
    </r>
  </si>
  <si>
    <r>
      <rPr>
        <sz val="10"/>
        <rFont val="Arial"/>
        <family val="0"/>
      </rPr>
      <t xml:space="preserve">This data is controlled by the DCS, and as such does not require processing to extract.  However, in certain cases, like the </t>
    </r>
    <r>
      <rPr>
        <i/>
        <sz val="10"/>
        <color indexed="8"/>
        <rFont val="Arial"/>
        <family val="2"/>
      </rPr>
      <t>pulser gain</t>
    </r>
    <r>
      <rPr>
        <sz val="10"/>
        <color indexed="8"/>
        <rFont val="Arial"/>
        <family val="2"/>
      </rPr>
      <t xml:space="preserve"> calibrations, the DA may control these without the intervention of the DCS.  In that case, it's up to the DA to propagate the information properly via FES</t>
    </r>
  </si>
  <si>
    <r>
      <rPr>
        <b/>
        <sz val="10"/>
        <color indexed="8"/>
        <rFont val="Comic Sans MS"/>
        <family val="4"/>
      </rPr>
      <t>Results: FEE/Archive?</t>
    </r>
    <r>
      <rPr>
        <sz val="10"/>
        <color indexed="8"/>
        <rFont val="Comic Sans MS"/>
        <family val="4"/>
      </rPr>
      <t xml:space="preserve"> Is that to be filled in with the place were the intermediate results are stored? Correct, this can be either the DCS ArchiveDB, the DAQ, DCS or HLT File Exchange server or in case you do not need these parameters offline the FEE to which you will load the calibration parameters through the DDL or DCS. </t>
    </r>
  </si>
  <si>
    <r>
      <rPr>
        <sz val="10"/>
        <rFont val="Arial"/>
        <family val="0"/>
      </rPr>
      <t xml:space="preserve">Since the  </t>
    </r>
    <r>
      <rPr>
        <i/>
        <sz val="10"/>
        <color indexed="8"/>
        <rFont val="Arial"/>
        <family val="2"/>
      </rPr>
      <t>pulser gain</t>
    </r>
    <r>
      <rPr>
        <sz val="10"/>
        <color indexed="8"/>
        <rFont val="Arial"/>
        <family val="2"/>
      </rPr>
      <t xml:space="preserve"> calibrations require that we loop through the strips and through pulser values, we have to have some sort of </t>
    </r>
    <r>
      <rPr>
        <i/>
        <sz val="10"/>
        <color indexed="8"/>
        <rFont val="Arial"/>
        <family val="2"/>
      </rPr>
      <t>sub-run.</t>
    </r>
    <r>
      <rPr>
        <sz val="10"/>
        <color indexed="8"/>
        <rFont val="Arial"/>
        <family val="2"/>
      </rPr>
      <t xml:space="preserve">  That can be done by letting the LDC control all aspects of the FEC.  However, that seems to imply that the detector must be software triggered.  Whether software triggers are really feasible is yet to be investigated.   Secondly, we have to test the FEC to see exactly how fast we can do this.  If we can do it fast enough, then we can use external triggers.</t>
    </r>
  </si>
  <si>
    <r>
      <rPr>
        <b/>
        <sz val="10"/>
        <color indexed="8"/>
        <rFont val="Comic Sans MS"/>
        <family val="4"/>
      </rPr>
      <t xml:space="preserve">Accessible b[y] offline? </t>
    </r>
    <r>
      <rPr>
        <sz val="10"/>
        <color indexed="8"/>
        <rFont val="Comic Sans MS"/>
        <family val="4"/>
      </rPr>
      <t xml:space="preserve">Is that a `yes/no' question, or is there more?  Yes or No. Yes means that the data will be published in the Offline Calibration Data Base (OCDB). </t>
    </r>
  </si>
  <si>
    <t>This item really covers what in the TPC case is called 'Parameters of the FEE required for reconstruction ...' Hence, note (2) above applies here.</t>
  </si>
  <si>
    <r>
      <rPr>
        <sz val="10"/>
        <color indexed="8"/>
        <rFont val="Comic Sans MS"/>
        <family val="4"/>
      </rPr>
      <t>I guess the column `</t>
    </r>
    <r>
      <rPr>
        <b/>
        <sz val="10"/>
        <color indexed="8"/>
        <rFont val="Comic Sans MS"/>
        <family val="4"/>
      </rPr>
      <t>use case #</t>
    </r>
    <r>
      <rPr>
        <sz val="10"/>
        <color indexed="8"/>
        <rFont val="Comic Sans MS"/>
        <family val="4"/>
      </rPr>
      <t xml:space="preserve">' refers to the use cases you presented some time ago, right? Correct </t>
    </r>
  </si>
  <si>
    <r>
      <rPr>
        <sz val="10"/>
        <color indexed="12"/>
        <rFont val="Comic Sans MS"/>
        <family val="4"/>
      </rPr>
      <t>DCS access - offline has access only to DCS archive DB, curently no access to configuration DB</t>
    </r>
  </si>
  <si>
    <r>
      <rPr>
        <sz val="10"/>
        <color indexed="12"/>
        <rFont val="Comic Sans MS"/>
        <family val="4"/>
      </rPr>
      <t>DAQ - offline has access to raw data and DAQ logbook, but no acccess to LDC or GDC directly</t>
    </r>
  </si>
  <si>
    <r>
      <rPr>
        <sz val="10"/>
        <color indexed="12"/>
        <rFont val="Comic Sans MS"/>
        <family val="4"/>
      </rPr>
      <t>OCDB - Calibration parameters are stored in the Offline Calibration DB. The data used to calculate these parameters, the reference data, can also be optionally archived for later access from offline.</t>
    </r>
  </si>
  <si>
    <t>Use case 1:</t>
  </si>
  <si>
    <r>
      <rPr>
        <i/>
        <sz val="10"/>
        <rFont val="Comic Sans MS"/>
        <family val="4"/>
      </rPr>
      <t>online creation in DAQ</t>
    </r>
  </si>
  <si>
    <r>
      <rPr>
        <sz val="10"/>
        <rFont val="Comic Sans MS"/>
        <family val="4"/>
      </rPr>
      <t>Calibration parameters are computed online in the DAQ LDC/GDC/Monitoring machines from physics or dedicated data</t>
    </r>
  </si>
  <si>
    <t>Results are made available as ROOT files in the DAQ FES</t>
  </si>
  <si>
    <t>The path of these files together with the start and end of run timestamps is written in the DAQ Logbook</t>
  </si>
  <si>
    <t>At the end of the run additional processing may occur controlled by the ECS</t>
  </si>
  <si>
    <t xml:space="preserve">Upon notification by the ECS, the SHUTTLE queries the DAQ Logbook for file name and timestamps and fetches the appropriate parameter files </t>
  </si>
  <si>
    <r>
      <rPr>
        <sz val="10"/>
        <rFont val="Comic Sans MS"/>
        <family val="4"/>
      </rPr>
      <t>It stores the files into the CERN storage and adds an entry (run validity and unique identifier of the files) into the AliEn FC</t>
    </r>
  </si>
  <si>
    <t>Use case 2:</t>
  </si>
  <si>
    <r>
      <rPr>
        <i/>
        <sz val="10"/>
        <rFont val="Comic Sans MS"/>
        <family val="4"/>
      </rPr>
      <t>online creation in HLT</t>
    </r>
  </si>
  <si>
    <r>
      <rPr>
        <sz val="10"/>
        <rFont val="Comic Sans MS"/>
        <family val="4"/>
      </rPr>
      <t>Calibration parameters are computed online in the DAQ LDC/GDC/Monitoring machines from physics or dedicated data</t>
    </r>
  </si>
  <si>
    <t>Results are made available as ROOT files in the DAQ FES</t>
  </si>
  <si>
    <t>The path of these files together with the start and end of run timestamps is written in the DAQ Logbook</t>
  </si>
  <si>
    <t>At the end of the run additional processing may occur controlled by the ECS</t>
  </si>
  <si>
    <t xml:space="preserve">Upon notification by the ECS, the SHUTTLE queries the DAQ Logbook for file name and timestamps and fetches the appropriate parameter files </t>
  </si>
  <si>
    <r>
      <rPr>
        <sz val="10"/>
        <rFont val="Comic Sans MS"/>
        <family val="4"/>
      </rPr>
      <t>It stores the files into the CERN storage and adds an entry (run validity and unique identifier of the files) into the AliEn FC</t>
    </r>
  </si>
  <si>
    <t>Use case 3:</t>
  </si>
  <si>
    <r>
      <rPr>
        <i/>
        <sz val="10"/>
        <rFont val="Comic Sans MS"/>
        <family val="4"/>
      </rPr>
      <t>online creation in DCS</t>
    </r>
  </si>
  <si>
    <r>
      <rPr>
        <sz val="10"/>
        <rFont val="Comic Sans MS"/>
        <family val="4"/>
      </rPr>
      <t>Calibration parameters are computed online in the DCS farm from dedicated data</t>
    </r>
  </si>
  <si>
    <t>Results are made available, as ROOT files, in the DCS FES</t>
  </si>
  <si>
    <t>The path of the produced files together with the start and end of run timestamps is written in the DAQ Logbook or equivalent DB</t>
  </si>
  <si>
    <t>At the end of the run additional processing may occur controlled by the ECS</t>
  </si>
  <si>
    <t>Upon notification by the ECS, the SHUTTLE queries the DAQ Logbook or the equivalent DB for file name and timestamps and fetches the appropriate parameter files</t>
  </si>
  <si>
    <r>
      <rPr>
        <sz val="10"/>
        <rFont val="Comic Sans MS"/>
        <family val="4"/>
      </rPr>
      <t>It stores the files into the CERN storage and adds an entry (run validity and unique identifier of the files) into the AliEn FC</t>
    </r>
  </si>
  <si>
    <t>Use case 4:</t>
  </si>
  <si>
    <t>parameters monitored by DCS</t>
  </si>
  <si>
    <t>DCS monitored parameters are stored in the DCS Archive DB</t>
  </si>
  <si>
    <t>At the end of the run additional processing may occur controlled by the ECS</t>
  </si>
  <si>
    <t xml:space="preserve">Upon notification by the ECS the SHUTTLE queries the DAQ Logbook for the start and end of run timestamps and then queries the Archive for the relevant parameters </t>
  </si>
  <si>
    <r>
      <rPr>
        <sz val="10"/>
        <rFont val="Comic Sans MS"/>
        <family val="4"/>
      </rPr>
      <t>The SHUTTLE pre-processors evaluates the parameters, creating the ROOT files</t>
    </r>
  </si>
  <si>
    <r>
      <rPr>
        <sz val="10"/>
        <rFont val="Comic Sans MS"/>
        <family val="4"/>
      </rPr>
      <t>It stores the files into the CERN storage and adds an entry (run validity and unique identifier of the files) into the AliEn FC</t>
    </r>
  </si>
  <si>
    <t>Use case 5:</t>
  </si>
  <si>
    <r>
      <rPr>
        <i/>
        <sz val="10"/>
        <rFont val="Arial"/>
        <family val="2"/>
      </rPr>
      <t>FEE config file</t>
    </r>
  </si>
  <si>
    <t>The FEE parameters are fed to the electronics either trough the DCS or through the DAQ DDL</t>
  </si>
  <si>
    <r>
      <rPr>
        <sz val="10"/>
        <rFont val="Arial"/>
        <family val="0"/>
      </rPr>
      <t>DCS:
files are stored in the DCS Configuration DB and on the DCS file exchange server, the notification is done through the DCS Archive DB</t>
    </r>
  </si>
  <si>
    <r>
      <rPr>
        <sz val="10"/>
        <rFont val="Arial"/>
        <family val="0"/>
      </rPr>
      <t>DAQ:
files are stored directly in the DAQ FES and their name registered in the DAQ Logbook (back to Use Case 1)</t>
    </r>
  </si>
  <si>
    <t>At the end of the run additional processing may occur controlled by the ECS</t>
  </si>
  <si>
    <r>
      <rPr>
        <sz val="10"/>
        <rFont val="Arial"/>
        <family val="0"/>
      </rPr>
      <t>Upon notification by the ECS the SHUTTLE queries the DCS Archive DB for timestamps and file names, collects the data and pre-processes them (ROOTification,…)</t>
    </r>
  </si>
  <si>
    <r>
      <rPr>
        <sz val="10"/>
        <rFont val="Arial"/>
        <family val="0"/>
      </rPr>
      <t>The SHUTTLE stores the files into the CERN storage and adds an entry (run validity and unique identifier of the files) into the AliEn FC</t>
    </r>
  </si>
  <si>
    <t>ALICE Calibration Requirements</t>
  </si>
  <si>
    <t>HMPID OK August 2006</t>
  </si>
  <si>
    <t>Par #</t>
  </si>
  <si>
    <t>Parameter</t>
  </si>
  <si>
    <t>elements</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</si>
  <si>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</si>
  <si>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</si>
  <si>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</si>
  <si>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</si>
  <si>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</si>
  <si>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</si>
  <si>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</si>
  <si>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</si>
  <si>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</si>
  <si>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</si>
  <si>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</si>
  <si>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</si>
  <si>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</si>
  <si>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</si>
  <si>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</si>
  <si>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r>
      <rPr>
        <sz val="12"/>
        <rFont val="Comic Sans MS"/>
        <family val="4"/>
      </rPr>
      <t xml:space="preserve">Pedestals, Tresholds, Dead maps </t>
    </r>
  </si>
  <si>
    <t>7*6*80*48</t>
  </si>
  <si>
    <t>3 int, 1 float</t>
  </si>
  <si>
    <t>Run</t>
  </si>
  <si>
    <t>DAQ</t>
  </si>
  <si>
    <t>yes</t>
  </si>
  <si>
    <t>pulser trigger</t>
  </si>
  <si>
    <r>
      <rPr>
        <sz val="12"/>
        <rFont val="Comic Sans MS"/>
        <family val="4"/>
      </rPr>
      <t>few thausands (few seconds)</t>
    </r>
  </si>
  <si>
    <t>LDC</t>
  </si>
  <si>
    <t>DAQ FES/OCDB</t>
  </si>
  <si>
    <t>yes</t>
  </si>
  <si>
    <r>
      <rPr>
        <sz val="12"/>
        <rFont val="Comic Sans MS"/>
        <family val="4"/>
      </rPr>
      <t>input for calib.</t>
    </r>
  </si>
  <si>
    <t>HV</t>
  </si>
  <si>
    <t>1 int</t>
  </si>
  <si>
    <t>Run</t>
  </si>
  <si>
    <t>DCS</t>
  </si>
  <si>
    <t>yes</t>
  </si>
  <si>
    <t>-</t>
  </si>
  <si>
    <t>-</t>
  </si>
  <si>
    <t>-</t>
  </si>
  <si>
    <r>
      <rPr>
        <sz val="12"/>
        <rFont val="Comic Sans MS"/>
        <family val="4"/>
      </rPr>
      <t>DCS ArchiveDB/OCDB</t>
    </r>
  </si>
  <si>
    <t>yes</t>
  </si>
  <si>
    <r>
      <rPr>
        <sz val="12"/>
        <rFont val="Comic Sans MS"/>
        <family val="4"/>
      </rPr>
      <t>input for calib.</t>
    </r>
  </si>
  <si>
    <t>Gain of chamber</t>
  </si>
  <si>
    <t>TF2</t>
  </si>
  <si>
    <t>Run</t>
  </si>
  <si>
    <t>DCS</t>
  </si>
  <si>
    <t>yes</t>
  </si>
  <si>
    <t>-</t>
  </si>
  <si>
    <t>-</t>
  </si>
  <si>
    <t>-</t>
  </si>
  <si>
    <t>DCDB</t>
  </si>
  <si>
    <t>yes</t>
  </si>
  <si>
    <t>yes</t>
  </si>
  <si>
    <r>
      <rPr>
        <sz val="12"/>
        <rFont val="Comic Sans MS"/>
        <family val="4"/>
      </rPr>
      <t>4,6,Offline</t>
    </r>
  </si>
  <si>
    <t>C6F14 Ref Index</t>
  </si>
  <si>
    <t>7*3</t>
  </si>
  <si>
    <t>TF1</t>
  </si>
  <si>
    <t>Run</t>
  </si>
  <si>
    <t>DCS</t>
  </si>
  <si>
    <t>yes</t>
  </si>
  <si>
    <t>-</t>
  </si>
  <si>
    <t>-</t>
  </si>
  <si>
    <t>-</t>
  </si>
  <si>
    <t>DCDB</t>
  </si>
  <si>
    <t>yes</t>
  </si>
  <si>
    <t>yes</t>
  </si>
  <si>
    <t>T for C6F14</t>
  </si>
  <si>
    <t>7*3*2</t>
  </si>
  <si>
    <t>1 float</t>
  </si>
  <si>
    <t>Run</t>
  </si>
  <si>
    <t>DCS</t>
  </si>
  <si>
    <t>yes</t>
  </si>
  <si>
    <t>-</t>
  </si>
  <si>
    <t>-</t>
  </si>
  <si>
    <t>-</t>
  </si>
  <si>
    <r>
      <rPr>
        <sz val="12"/>
        <rFont val="Comic Sans MS"/>
        <family val="4"/>
      </rPr>
      <t>DCS ArchiveDB/OCDB</t>
    </r>
  </si>
  <si>
    <t>yes</t>
  </si>
  <si>
    <r>
      <rPr>
        <sz val="12"/>
        <rFont val="Comic Sans MS"/>
        <family val="4"/>
      </rPr>
      <t>input for calib.</t>
    </r>
  </si>
  <si>
    <t>P, T for CH4</t>
  </si>
  <si>
    <t>7*2*2</t>
  </si>
  <si>
    <t>1 float</t>
  </si>
  <si>
    <t>Run</t>
  </si>
  <si>
    <t>DCS</t>
  </si>
  <si>
    <t>yes</t>
  </si>
  <si>
    <t>-</t>
  </si>
  <si>
    <t>-</t>
  </si>
  <si>
    <t>-</t>
  </si>
  <si>
    <r>
      <rPr>
        <sz val="12"/>
        <rFont val="Comic Sans MS"/>
        <family val="4"/>
      </rPr>
      <t>DCS ArchiveDB/OCDB</t>
    </r>
  </si>
  <si>
    <t>yes</t>
  </si>
  <si>
    <r>
      <rPr>
        <sz val="12"/>
        <rFont val="Comic Sans MS"/>
        <family val="4"/>
      </rPr>
      <t>input for calib.</t>
    </r>
  </si>
  <si>
    <t>C6F14 transmission</t>
  </si>
  <si>
    <t>7*3</t>
  </si>
  <si>
    <t>TF1</t>
  </si>
  <si>
    <t>day</t>
  </si>
  <si>
    <t>DCS</t>
  </si>
  <si>
    <t>yes</t>
  </si>
  <si>
    <t>-</t>
  </si>
  <si>
    <t>-</t>
  </si>
  <si>
    <t>-</t>
  </si>
  <si>
    <t>DCDB</t>
  </si>
  <si>
    <t>yes</t>
  </si>
  <si>
    <r>
      <rPr>
        <sz val="12"/>
        <rFont val="Comic Sans MS"/>
        <family val="4"/>
      </rPr>
      <t>input for calib.</t>
    </r>
  </si>
  <si>
    <t>-</t>
  </si>
  <si>
    <t>SiO2 transmission</t>
  </si>
  <si>
    <t>7*3</t>
  </si>
  <si>
    <t>TF1</t>
  </si>
  <si>
    <t>Once</t>
  </si>
  <si>
    <t>DCDB</t>
  </si>
  <si>
    <t>yes</t>
  </si>
  <si>
    <t>-</t>
  </si>
  <si>
    <t>-</t>
  </si>
  <si>
    <t>-</t>
  </si>
  <si>
    <t>DCDB</t>
  </si>
  <si>
    <t>yes</t>
  </si>
  <si>
    <r>
      <rPr>
        <sz val="12"/>
        <rFont val="Comic Sans MS"/>
        <family val="4"/>
      </rPr>
      <t>input for calib.</t>
    </r>
  </si>
  <si>
    <t>-</t>
  </si>
  <si>
    <t>CH4 transmission</t>
  </si>
  <si>
    <t>TF1</t>
  </si>
  <si>
    <t>day</t>
  </si>
  <si>
    <t>DCS</t>
  </si>
  <si>
    <t>yes</t>
  </si>
  <si>
    <t>-</t>
  </si>
  <si>
    <t>-</t>
  </si>
  <si>
    <t>-</t>
  </si>
  <si>
    <t>DCDB</t>
  </si>
  <si>
    <t>yes</t>
  </si>
  <si>
    <r>
      <rPr>
        <sz val="12"/>
        <rFont val="Comic Sans MS"/>
        <family val="4"/>
      </rPr>
      <t>input for calib.</t>
    </r>
  </si>
  <si>
    <t>-</t>
  </si>
  <si>
    <r>
      <rPr>
        <sz val="12"/>
        <rFont val="Comic Sans MS"/>
        <family val="4"/>
      </rPr>
      <t>CsI QE</t>
    </r>
  </si>
  <si>
    <t>7*6*80*48/9</t>
  </si>
  <si>
    <t>TF2</t>
  </si>
  <si>
    <t>2/year</t>
  </si>
  <si>
    <t>DCDB</t>
  </si>
  <si>
    <t>yes</t>
  </si>
  <si>
    <t>-</t>
  </si>
  <si>
    <t>-</t>
  </si>
  <si>
    <t>-</t>
  </si>
  <si>
    <t>DCDB</t>
  </si>
  <si>
    <t>yes</t>
  </si>
  <si>
    <r>
      <rPr>
        <sz val="12"/>
        <rFont val="Comic Sans MS"/>
        <family val="4"/>
      </rPr>
      <t>input for calib.</t>
    </r>
  </si>
  <si>
    <t>-</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</si>
  <si>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</si>
  <si>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</si>
  <si>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</si>
  <si>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SPD Calibration Requirements</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</si>
  <si>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</si>
  <si>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</si>
  <si>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</si>
  <si>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</si>
  <si>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</si>
  <si>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</si>
  <si>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</si>
  <si>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</si>
  <si>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</si>
  <si>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</si>
  <si>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</si>
  <si>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</si>
  <si>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</si>
  <si>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</si>
  <si>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in OCDB</t>
  </si>
  <si>
    <t>reference</t>
  </si>
  <si>
    <t>List of dead/noisy pixels and chips</t>
  </si>
  <si>
    <t xml:space="preserve"> 4 Bytes</t>
  </si>
  <si>
    <t>Whenever there is a ~30 minutes dead time (fill,…) the values are compared to previous ones and updated if changes – Typical: weekly</t>
  </si>
  <si>
    <t>DCS/DAQ</t>
  </si>
  <si>
    <t>Physics and Calibration / CTP and DCS</t>
  </si>
  <si>
    <r>
      <rPr>
        <sz val="12"/>
        <rFont val="Comic Sans MS"/>
        <family val="4"/>
      </rPr>
      <t xml:space="preserve">for physics          dead: 100 M @p-p and 100 K @Pb-Pb   noisy: 100 K </t>
    </r>
  </si>
  <si>
    <t>sub-event</t>
  </si>
  <si>
    <t>OCDB + Noisy in DCS-CDB</t>
  </si>
  <si>
    <t>yes</t>
  </si>
  <si>
    <t>yes</t>
  </si>
  <si>
    <t>1-3</t>
  </si>
  <si>
    <t xml:space="preserve">Threshold </t>
  </si>
  <si>
    <t>DCS/DAQ</t>
  </si>
  <si>
    <t>Calibration / DCS</t>
  </si>
  <si>
    <t>sub-event</t>
  </si>
  <si>
    <t>DCS-CDB</t>
  </si>
  <si>
    <t>no</t>
  </si>
  <si>
    <t>yes</t>
  </si>
  <si>
    <t>1-3</t>
  </si>
  <si>
    <t>Noise level</t>
  </si>
  <si>
    <t>DCS/DAQ</t>
  </si>
  <si>
    <t>Calibration / DCS</t>
  </si>
  <si>
    <t>sub-event</t>
  </si>
  <si>
    <t>DCS-CDB</t>
  </si>
  <si>
    <t>no</t>
  </si>
  <si>
    <t>yes</t>
  </si>
  <si>
    <t>1-3</t>
  </si>
  <si>
    <t>Uniformity of response</t>
  </si>
  <si>
    <t>DCS/DAQ</t>
  </si>
  <si>
    <t>Calibration / DCS</t>
  </si>
  <si>
    <t>sub-event</t>
  </si>
  <si>
    <t>DCS-CDB</t>
  </si>
  <si>
    <t>no</t>
  </si>
  <si>
    <t>yes</t>
  </si>
  <si>
    <t>1-3</t>
  </si>
  <si>
    <t>FO uniformity</t>
  </si>
  <si>
    <t>DCS/DAQ</t>
  </si>
  <si>
    <t>Calibration / DCS</t>
  </si>
  <si>
    <t>sub-event</t>
  </si>
  <si>
    <t>DCS-CDB</t>
  </si>
  <si>
    <t>no</t>
  </si>
  <si>
    <t>yes</t>
  </si>
  <si>
    <t>1-3</t>
  </si>
  <si>
    <t xml:space="preserve">Delays </t>
  </si>
  <si>
    <t>DCS/DAQ</t>
  </si>
  <si>
    <t>Calibration / CTP</t>
  </si>
  <si>
    <t>sub-event</t>
  </si>
  <si>
    <t>DCS-CDB</t>
  </si>
  <si>
    <t>no</t>
  </si>
  <si>
    <t>yes</t>
  </si>
  <si>
    <t>1-3</t>
  </si>
  <si>
    <t>DCS/DAQ</t>
  </si>
  <si>
    <t>Calibration / DCS</t>
  </si>
  <si>
    <t>sub-event</t>
  </si>
  <si>
    <t>no</t>
  </si>
  <si>
    <t>yes</t>
  </si>
  <si>
    <t>1-3</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</si>
  <si>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</si>
  <si>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</si>
  <si>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</si>
  <si>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ALICE Calibration Requirements</t>
  </si>
  <si>
    <t>ITS SDD</t>
  </si>
  <si>
    <t>Par #</t>
  </si>
  <si>
    <t>Parameter</t>
  </si>
  <si>
    <t>Data format/size per channel</t>
  </si>
  <si>
    <t>Data size (Total)</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</si>
  <si>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</si>
  <si>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</si>
  <si>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</si>
  <si>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</si>
  <si>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</si>
  <si>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</si>
  <si>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</si>
  <si>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</si>
  <si>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 (see Note 3)</t>
    </r>
  </si>
  <si>
    <t>use case #</t>
  </si>
  <si>
    <t>on FES</t>
  </si>
  <si>
    <t>in OCDB</t>
  </si>
  <si>
    <t>reference</t>
  </si>
  <si>
    <r>
      <rPr>
        <sz val="12"/>
        <rFont val="Comic Sans MS"/>
        <family val="4"/>
      </rPr>
      <t>Low and HighThresholds for CARLOS</t>
    </r>
  </si>
  <si>
    <t>2x8 bits/sensor</t>
  </si>
  <si>
    <t>Run</t>
  </si>
  <si>
    <t>DAQ (JTAG - It can be written to a run header)</t>
  </si>
  <si>
    <t>yes</t>
  </si>
  <si>
    <t xml:space="preserve">Standard runs </t>
  </si>
  <si>
    <t xml:space="preserve"> </t>
  </si>
  <si>
    <t>OCDB</t>
  </si>
  <si>
    <t xml:space="preserve">Yes  </t>
  </si>
  <si>
    <t>No</t>
  </si>
  <si>
    <t>5 / Note 1</t>
  </si>
  <si>
    <t xml:space="preserve">Baselines </t>
  </si>
  <si>
    <t xml:space="preserve">9 bits/each PASCAL + 6 bits/anode on AMBRA </t>
  </si>
  <si>
    <t>Run</t>
  </si>
  <si>
    <t>DAQ (JTAG - It can be written to a run header)</t>
  </si>
  <si>
    <t>yes</t>
  </si>
  <si>
    <t xml:space="preserve">Standard runs </t>
  </si>
  <si>
    <t>Note 1</t>
  </si>
  <si>
    <t xml:space="preserve">Yes  </t>
  </si>
  <si>
    <t>No (Base classes)</t>
  </si>
  <si>
    <t>5 / Note 1</t>
  </si>
  <si>
    <t>Noisy anodes (masked)</t>
  </si>
  <si>
    <t>512 bitmap: 512 bits/sensor</t>
  </si>
  <si>
    <t>DAQ (JTAG - It can be written to a run header)</t>
  </si>
  <si>
    <t>yes</t>
  </si>
  <si>
    <t xml:space="preserve">Standard runs </t>
  </si>
  <si>
    <t>Note 1</t>
  </si>
  <si>
    <t xml:space="preserve">Yes  </t>
  </si>
  <si>
    <t>No</t>
  </si>
  <si>
    <t>5 / Note 1</t>
  </si>
  <si>
    <t>Noise amplitude</t>
  </si>
  <si>
    <t xml:space="preserve">4 bits/anode </t>
  </si>
  <si>
    <t>Run</t>
  </si>
  <si>
    <t>DAQ (data without 0 suppression - dedicated runs)</t>
  </si>
  <si>
    <t>yes</t>
  </si>
  <si>
    <t>Dedicated run w/o 0 supp.</t>
  </si>
  <si>
    <r>
      <rPr>
        <sz val="12"/>
        <rFont val="Arial"/>
        <family val="0"/>
      </rPr>
      <t>~</t>
    </r>
    <r>
      <rPr>
        <sz val="12"/>
        <rFont val="Comic Sans MS"/>
        <family val="4"/>
      </rPr>
      <t>1000</t>
    </r>
  </si>
  <si>
    <t>sub-event</t>
  </si>
  <si>
    <t>OCDB</t>
  </si>
  <si>
    <t>Yes</t>
  </si>
  <si>
    <t>No (Base classes)</t>
  </si>
  <si>
    <t>Pedestals</t>
  </si>
  <si>
    <t>8 bit/anode</t>
  </si>
  <si>
    <t>DAQ (data without 0 suppression - dedicated runs)</t>
  </si>
  <si>
    <t>yes</t>
  </si>
  <si>
    <t>Dedicated run w/o 0 supp.</t>
  </si>
  <si>
    <r>
      <rPr>
        <sz val="12"/>
        <rFont val="Arial"/>
        <family val="0"/>
      </rPr>
      <t>~</t>
    </r>
    <r>
      <rPr>
        <sz val="12"/>
        <rFont val="Comic Sans MS"/>
        <family val="4"/>
      </rPr>
      <t>1000</t>
    </r>
  </si>
  <si>
    <t>sub-event</t>
  </si>
  <si>
    <t>OCDB</t>
  </si>
  <si>
    <t xml:space="preserve">Yes  </t>
  </si>
  <si>
    <t>Gains</t>
  </si>
  <si>
    <t xml:space="preserve">8 bits/anode </t>
  </si>
  <si>
    <t>Run</t>
  </si>
  <si>
    <t>DAQ (dedicated runs with S/W triggers)</t>
  </si>
  <si>
    <t>yes</t>
  </si>
  <si>
    <t>Dedicated runs / SW trigger</t>
  </si>
  <si>
    <r>
      <rPr>
        <sz val="12"/>
        <rFont val="Arial"/>
        <family val="0"/>
      </rPr>
      <t>~</t>
    </r>
    <r>
      <rPr>
        <sz val="12"/>
        <rFont val="Comic Sans MS"/>
        <family val="4"/>
      </rPr>
      <t>1000</t>
    </r>
  </si>
  <si>
    <t>sub-event</t>
  </si>
  <si>
    <t>OCDB</t>
  </si>
  <si>
    <t>Yes</t>
  </si>
  <si>
    <t>No (Base classes)</t>
  </si>
  <si>
    <t>Drift velocity</t>
  </si>
  <si>
    <t>1 word/anode</t>
  </si>
  <si>
    <t>Run</t>
  </si>
  <si>
    <t>DAQ (dedicated runs with S/W triggers during standard running)</t>
  </si>
  <si>
    <t>yes</t>
  </si>
  <si>
    <t>Standard runs / special trigger (injectors)</t>
  </si>
  <si>
    <t>every 10-15 minutes</t>
  </si>
  <si>
    <t>sub-event</t>
  </si>
  <si>
    <t>OCDB</t>
  </si>
  <si>
    <t>Yes</t>
  </si>
  <si>
    <t>No (Base classes)</t>
  </si>
  <si>
    <t>Dopant concentration map</t>
  </si>
  <si>
    <t>Once</t>
  </si>
  <si>
    <t>DCDB</t>
  </si>
  <si>
    <t>yes</t>
  </si>
  <si>
    <t xml:space="preserve">Standard runs </t>
  </si>
  <si>
    <t>OCDB</t>
  </si>
  <si>
    <t>Yes</t>
  </si>
  <si>
    <t>No</t>
  </si>
  <si>
    <t>Note 2</t>
  </si>
  <si>
    <t>External temperature monitor</t>
  </si>
  <si>
    <t>2x sensors + 1 x CARLOS</t>
  </si>
  <si>
    <t>Run</t>
  </si>
  <si>
    <t>DCS</t>
  </si>
  <si>
    <t>yes</t>
  </si>
  <si>
    <t xml:space="preserve">Standard runs </t>
  </si>
  <si>
    <t>OCDB</t>
  </si>
  <si>
    <t>No</t>
  </si>
  <si>
    <t>No</t>
  </si>
  <si>
    <t>10---&gt;8 bit compression</t>
  </si>
  <si>
    <t>unique for all channels (see total)</t>
  </si>
  <si>
    <t>Run</t>
  </si>
  <si>
    <t>DAQ (JTAG - It can be written to a run header)</t>
  </si>
  <si>
    <t>yes</t>
  </si>
  <si>
    <t xml:space="preserve">Standard runs </t>
  </si>
  <si>
    <t>Note 1</t>
  </si>
  <si>
    <t xml:space="preserve">Yes  </t>
  </si>
  <si>
    <t>5 / Note 1</t>
  </si>
  <si>
    <t>ADC readout clock (20/40 MHz)</t>
  </si>
  <si>
    <t>unique for all channels (see total)</t>
  </si>
  <si>
    <t>Run</t>
  </si>
  <si>
    <t>DAQ (JTAG - It can be written to a run header)</t>
  </si>
  <si>
    <t>yes</t>
  </si>
  <si>
    <t xml:space="preserve">Standard runs </t>
  </si>
  <si>
    <t>Note 1</t>
  </si>
  <si>
    <t xml:space="preserve">Yes  </t>
  </si>
  <si>
    <t>5 / Note 1</t>
  </si>
  <si>
    <t>Analogue memory sampling frequency (20/40 MHz)</t>
  </si>
  <si>
    <t>unique for all channels (see total)</t>
  </si>
  <si>
    <t>Run</t>
  </si>
  <si>
    <t>DAQ (JTAG - It can be written to a run header)</t>
  </si>
  <si>
    <t>yes</t>
  </si>
  <si>
    <t xml:space="preserve">Standard runs </t>
  </si>
  <si>
    <t>Note 1</t>
  </si>
  <si>
    <t xml:space="preserve">Yes  </t>
  </si>
  <si>
    <t>5 / Note 1</t>
  </si>
  <si>
    <t>Detector polarizing voltage</t>
  </si>
  <si>
    <t>16 bit/sensor</t>
  </si>
  <si>
    <t>Run</t>
  </si>
  <si>
    <t>DCS</t>
  </si>
  <si>
    <t>yes</t>
  </si>
  <si>
    <t xml:space="preserve">Standard runs </t>
  </si>
  <si>
    <t>OCDB</t>
  </si>
  <si>
    <t>yes</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</si>
  <si>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</si>
  <si>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</si>
  <si>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</si>
  <si>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r>
      <rPr>
        <sz val="10"/>
        <rFont val="Arial"/>
        <family val="0"/>
      </rPr>
      <t>Note 1:  Data fron FEE: they can be written in a run header. So they do not need to be stored elsewhere</t>
    </r>
  </si>
  <si>
    <t>Note 2: maps are taken once for ever from the construction DB</t>
  </si>
  <si>
    <t>Note 3: Interface with shuttle is on CVS. Specific preprocessor code is expected by end of April</t>
  </si>
  <si>
    <t>ALICE Calibration Requirements</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</si>
  <si>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</si>
  <si>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</si>
  <si>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</si>
  <si>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</si>
  <si>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</si>
  <si>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</si>
  <si>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</si>
  <si>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</si>
  <si>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</si>
  <si>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</si>
  <si>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</si>
  <si>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</si>
  <si>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</si>
  <si>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</si>
  <si>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</si>
  <si>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</si>
  <si>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</si>
  <si>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t>Thresholds</t>
  </si>
  <si>
    <t>1 float</t>
  </si>
  <si>
    <t>week ?</t>
  </si>
  <si>
    <t>DCDB ?</t>
  </si>
  <si>
    <t>yes</t>
  </si>
  <si>
    <t>no</t>
  </si>
  <si>
    <t>Yes</t>
  </si>
  <si>
    <t>No</t>
  </si>
  <si>
    <t>Pedestals</t>
  </si>
  <si>
    <t>1 float</t>
  </si>
  <si>
    <t>day</t>
  </si>
  <si>
    <t>DAQ</t>
  </si>
  <si>
    <t>yes</t>
  </si>
  <si>
    <t>special calibration run</t>
  </si>
  <si>
    <t>1000 events</t>
  </si>
  <si>
    <t>FEE/OCDB</t>
  </si>
  <si>
    <t>Yes?</t>
  </si>
  <si>
    <t>No</t>
  </si>
  <si>
    <t xml:space="preserve">Noise levels </t>
  </si>
  <si>
    <t xml:space="preserve">1 float </t>
  </si>
  <si>
    <t>day</t>
  </si>
  <si>
    <t xml:space="preserve">DAQ </t>
  </si>
  <si>
    <t>yes</t>
  </si>
  <si>
    <t>special calibration run</t>
  </si>
  <si>
    <t>1000 events</t>
  </si>
  <si>
    <t>FEE/OCDB</t>
  </si>
  <si>
    <t>Yes</t>
  </si>
  <si>
    <t>No</t>
  </si>
  <si>
    <t>Gains</t>
  </si>
  <si>
    <t>1 float</t>
  </si>
  <si>
    <t>week ?</t>
  </si>
  <si>
    <t>DCDB ?</t>
  </si>
  <si>
    <t>yes</t>
  </si>
  <si>
    <t>special calibration run ?</t>
  </si>
  <si>
    <t>1000 events</t>
  </si>
  <si>
    <t>OCDB</t>
  </si>
  <si>
    <t>Yes</t>
  </si>
  <si>
    <t>No</t>
  </si>
  <si>
    <t>Maps of dead/bad strips</t>
  </si>
  <si>
    <t>1 int</t>
  </si>
  <si>
    <t>week ?</t>
  </si>
  <si>
    <t>DCDB</t>
  </si>
  <si>
    <t>yes</t>
  </si>
  <si>
    <t xml:space="preserve"> no?</t>
  </si>
  <si>
    <t>OCDB</t>
  </si>
  <si>
    <t>Yes</t>
  </si>
  <si>
    <t>No</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</si>
  <si>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</si>
  <si>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</si>
  <si>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</si>
  <si>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ALICE Calibration Requirements</t>
  </si>
  <si>
    <t>MUON OK January 07</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</si>
  <si>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</si>
  <si>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</si>
  <si>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</si>
  <si>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</si>
  <si>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</si>
  <si>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</si>
  <si>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</si>
  <si>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</si>
  <si>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</si>
  <si>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</si>
  <si>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</si>
  <si>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</si>
  <si>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</si>
  <si>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</si>
  <si>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FXS</t>
  </si>
  <si>
    <t>in OCDB</t>
  </si>
  <si>
    <t>reference</t>
  </si>
  <si>
    <t>Pedestal corrections</t>
  </si>
  <si>
    <r>
      <rPr>
        <sz val="12"/>
        <rFont val="Comic Sans MS"/>
        <family val="4"/>
      </rPr>
      <t>Buspatch, manuid, channelid, mean, sigma</t>
    </r>
  </si>
  <si>
    <t>no</t>
  </si>
  <si>
    <t>Run</t>
  </si>
  <si>
    <t xml:space="preserve">DAQ </t>
  </si>
  <si>
    <t>yes</t>
  </si>
  <si>
    <t>pedestal / pulser</t>
  </si>
  <si>
    <t>1000 events / run</t>
  </si>
  <si>
    <t xml:space="preserve">sub-event </t>
  </si>
  <si>
    <t>FEE + DAQ FXS/OCDB</t>
  </si>
  <si>
    <t>Yes</t>
  </si>
  <si>
    <t>yes</t>
  </si>
  <si>
    <t>Gain corrections</t>
  </si>
  <si>
    <r>
      <rPr>
        <sz val="12"/>
        <rFont val="Comic Sans MS"/>
        <family val="4"/>
      </rPr>
      <t>Buspatch, manuid, channelid, a0, a1, a2</t>
    </r>
  </si>
  <si>
    <t>no</t>
  </si>
  <si>
    <t>Day</t>
  </si>
  <si>
    <t xml:space="preserve">DAQ  </t>
  </si>
  <si>
    <t>yes</t>
  </si>
  <si>
    <t>calibration / pulser</t>
  </si>
  <si>
    <t>5 * 1000 events / run</t>
  </si>
  <si>
    <t xml:space="preserve">sub-event </t>
  </si>
  <si>
    <t>DAQ FXS/OCDB</t>
  </si>
  <si>
    <t>Yes</t>
  </si>
  <si>
    <t>yes</t>
  </si>
  <si>
    <t>FEE parameters from industry</t>
  </si>
  <si>
    <r>
      <rPr>
        <sz val="12"/>
        <rFont val="Comic Sans MS"/>
        <family val="4"/>
      </rPr>
      <t>seria n°, channel, capa, gain</t>
    </r>
  </si>
  <si>
    <t>no</t>
  </si>
  <si>
    <t>Once</t>
  </si>
  <si>
    <t>DCDB (XML files)</t>
  </si>
  <si>
    <t>yes</t>
  </si>
  <si>
    <t>-</t>
  </si>
  <si>
    <t>-</t>
  </si>
  <si>
    <t>-</t>
  </si>
  <si>
    <t>DCDB/OCDB</t>
  </si>
  <si>
    <t>Yes</t>
  </si>
  <si>
    <t>yes</t>
  </si>
  <si>
    <t>1 (once)</t>
  </si>
  <si>
    <t>?</t>
  </si>
  <si>
    <t>no</t>
  </si>
  <si>
    <t>Dead map - Tracking</t>
  </si>
  <si>
    <r>
      <rPr>
        <sz val="12"/>
        <rFont val="Comic Sans MS"/>
        <family val="4"/>
      </rPr>
      <t>Buspatch, manuid, channelid, status</t>
    </r>
  </si>
  <si>
    <t>no</t>
  </si>
  <si>
    <t>Run</t>
  </si>
  <si>
    <r>
      <rPr>
        <sz val="12"/>
        <rFont val="Comic Sans MS"/>
        <family val="4"/>
      </rPr>
      <t>Offline</t>
    </r>
  </si>
  <si>
    <t>yes</t>
  </si>
  <si>
    <t>physics</t>
  </si>
  <si>
    <t>-</t>
  </si>
  <si>
    <t>-</t>
  </si>
  <si>
    <t>-</t>
  </si>
  <si>
    <t>Yes</t>
  </si>
  <si>
    <t>yes</t>
  </si>
  <si>
    <r>
      <rPr>
        <sz val="12"/>
        <rFont val="Comic Sans MS"/>
        <family val="4"/>
      </rPr>
      <t xml:space="preserve"> Created offline on the fly from 1+2+10</t>
    </r>
  </si>
  <si>
    <t>GMS Tracking</t>
  </si>
  <si>
    <r>
      <rPr>
        <sz val="12"/>
        <rFont val="Comic Sans MS"/>
        <family val="4"/>
      </rPr>
      <t>AliAlignObjMatrix</t>
    </r>
  </si>
  <si>
    <t>no</t>
  </si>
  <si>
    <t>Run</t>
  </si>
  <si>
    <t>DCS</t>
  </si>
  <si>
    <t>yes</t>
  </si>
  <si>
    <t>-</t>
  </si>
  <si>
    <t>-</t>
  </si>
  <si>
    <t>-</t>
  </si>
  <si>
    <r>
      <rPr>
        <sz val="12"/>
        <rFont val="Comic Sans MS"/>
        <family val="4"/>
      </rPr>
      <t>DCS ArchiveDB/OCDB</t>
    </r>
  </si>
  <si>
    <t>Yes</t>
  </si>
  <si>
    <t>yes</t>
  </si>
  <si>
    <r>
      <rPr>
        <sz val="12"/>
        <rFont val="Comic Sans MS"/>
        <family val="4"/>
      </rPr>
      <t>Aligment Tracking</t>
    </r>
  </si>
  <si>
    <r>
      <rPr>
        <sz val="12"/>
        <rFont val="Comic Sans MS"/>
        <family val="4"/>
      </rPr>
      <t>AliAlignObjMatrix</t>
    </r>
  </si>
  <si>
    <t>no</t>
  </si>
  <si>
    <t>few/Day</t>
  </si>
  <si>
    <r>
      <rPr>
        <sz val="12"/>
        <rFont val="Comic Sans MS"/>
        <family val="4"/>
      </rPr>
      <t>Offline</t>
    </r>
  </si>
  <si>
    <t>yes</t>
  </si>
  <si>
    <t>Field OFF + ON</t>
  </si>
  <si>
    <r>
      <rPr>
        <sz val="12"/>
        <rFont val="Comic Sans MS"/>
        <family val="4"/>
      </rPr>
      <t>10-100 Kevents</t>
    </r>
  </si>
  <si>
    <t>event</t>
  </si>
  <si>
    <t>OCDB</t>
  </si>
  <si>
    <t>Yes</t>
  </si>
  <si>
    <t>yes</t>
  </si>
  <si>
    <r>
      <rPr>
        <sz val="12"/>
        <rFont val="Comic Sans MS"/>
        <family val="4"/>
      </rPr>
      <t>produced offline (CAF)</t>
    </r>
  </si>
  <si>
    <t>Dead map - Trigger</t>
  </si>
  <si>
    <r>
      <rPr>
        <sz val="12"/>
        <rFont val="Comic Sans MS"/>
        <family val="4"/>
      </rPr>
      <t>#RegionalBoard, #LocalBoard, #stripNumber, level</t>
    </r>
  </si>
  <si>
    <t>?</t>
  </si>
  <si>
    <t>no</t>
  </si>
  <si>
    <t>Run</t>
  </si>
  <si>
    <t xml:space="preserve">DAQ </t>
  </si>
  <si>
    <t>yes</t>
  </si>
  <si>
    <r>
      <rPr>
        <sz val="12"/>
        <rFont val="Comic Sans MS"/>
        <family val="4"/>
      </rPr>
      <t>calib and phys runs</t>
    </r>
  </si>
  <si>
    <r>
      <rPr>
        <sz val="12"/>
        <rFont val="Comic Sans MS"/>
        <family val="4"/>
      </rPr>
      <t>100 calib events / run</t>
    </r>
  </si>
  <si>
    <t xml:space="preserve">sub-event </t>
  </si>
  <si>
    <t>DAQ FXS/OCDB</t>
  </si>
  <si>
    <t>Yes</t>
  </si>
  <si>
    <t>yes</t>
  </si>
  <si>
    <t>Masks (Trigger)</t>
  </si>
  <si>
    <r>
      <rPr>
        <sz val="12"/>
        <rFont val="Comic Sans MS"/>
        <family val="4"/>
      </rPr>
      <t>#RegionalBoard, #LocalBoard, #stripNumber, level</t>
    </r>
  </si>
  <si>
    <t>no</t>
  </si>
  <si>
    <t>Run</t>
  </si>
  <si>
    <t xml:space="preserve">DAQ </t>
  </si>
  <si>
    <t>yes</t>
  </si>
  <si>
    <r>
      <rPr>
        <sz val="12"/>
        <rFont val="Comic Sans MS"/>
        <family val="4"/>
      </rPr>
      <t>calib and phys runs</t>
    </r>
  </si>
  <si>
    <r>
      <rPr>
        <sz val="12"/>
        <rFont val="Comic Sans MS"/>
        <family val="4"/>
      </rPr>
      <t>100 calib events / run</t>
    </r>
  </si>
  <si>
    <t xml:space="preserve">sub-event </t>
  </si>
  <si>
    <t>DAQ FXS/OCDB</t>
  </si>
  <si>
    <t>Yes</t>
  </si>
  <si>
    <t>yes</t>
  </si>
  <si>
    <t>Look-up-Table (Trigger)</t>
  </si>
  <si>
    <r>
      <rPr>
        <sz val="12"/>
        <rFont val="Comic Sans MS"/>
        <family val="4"/>
      </rPr>
      <t>32768 (15 adress bits) * 4 output bit word (2 bits for lpt and 2 bits for hpt)</t>
    </r>
  </si>
  <si>
    <t>no</t>
  </si>
  <si>
    <t>Each change of physics conditions</t>
  </si>
  <si>
    <t>First runs Simulation then real data (DAQ)</t>
  </si>
  <si>
    <t>yes</t>
  </si>
  <si>
    <t>phys runs</t>
  </si>
  <si>
    <t>all events</t>
  </si>
  <si>
    <t>event</t>
  </si>
  <si>
    <t>DAQ FXS/OCDB</t>
  </si>
  <si>
    <t>Yes</t>
  </si>
  <si>
    <t>yes</t>
  </si>
  <si>
    <r>
      <rPr>
        <sz val="12"/>
        <rFont val="Comic Sans MS"/>
        <family val="4"/>
      </rPr>
      <t xml:space="preserve">produced offline </t>
    </r>
  </si>
  <si>
    <t>HV values</t>
  </si>
  <si>
    <r>
      <rPr>
        <sz val="12"/>
        <rFont val="Comic Sans MS"/>
        <family val="4"/>
      </rPr>
      <t>AliDCSValue</t>
    </r>
  </si>
  <si>
    <t>150000 ; (minimum, variable)</t>
  </si>
  <si>
    <t>no</t>
  </si>
  <si>
    <t>Run</t>
  </si>
  <si>
    <t>DCS</t>
  </si>
  <si>
    <t>yes</t>
  </si>
  <si>
    <t>physics</t>
  </si>
  <si>
    <t>-</t>
  </si>
  <si>
    <t>event</t>
  </si>
  <si>
    <t>OCDB</t>
  </si>
  <si>
    <t>yes</t>
  </si>
  <si>
    <t>yes</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</si>
  <si>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</si>
  <si>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</si>
  <si>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</si>
  <si>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ALICE Calibration Requirements</t>
  </si>
  <si>
    <t>PHOS OK July 06</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</si>
  <si>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</si>
  <si>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</si>
  <si>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</si>
  <si>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</si>
  <si>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</si>
  <si>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</si>
  <si>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</si>
  <si>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</si>
  <si>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</si>
  <si>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</si>
  <si>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</si>
  <si>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</si>
  <si>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</si>
  <si>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</si>
  <si>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</si>
  <si>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</si>
  <si>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</si>
  <si>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r>
      <rPr>
        <sz val="12"/>
        <rFont val="Comic Sans MS"/>
        <family val="4"/>
      </rPr>
      <t>EMCal: pedestal histograms</t>
    </r>
  </si>
  <si>
    <t>TH1I (872 bytes)</t>
  </si>
  <si>
    <t>14 Mb</t>
  </si>
  <si>
    <t>Run</t>
  </si>
  <si>
    <t>HLT or DAQ</t>
  </si>
  <si>
    <t>Oct.2006</t>
  </si>
  <si>
    <t>special pedestal run</t>
  </si>
  <si>
    <t>1000 events</t>
  </si>
  <si>
    <t>sub-event</t>
  </si>
  <si>
    <t>DAQ or HLT FES/OCDB</t>
  </si>
  <si>
    <t>Yes</t>
  </si>
  <si>
    <t>Oct.2006</t>
  </si>
  <si>
    <t>5 or 2</t>
  </si>
  <si>
    <r>
      <rPr>
        <sz val="12"/>
        <rFont val="Comic Sans MS"/>
        <family val="4"/>
      </rPr>
      <t>EMCal: energy calibrations for low and high gains</t>
    </r>
  </si>
  <si>
    <t>2 floats</t>
  </si>
  <si>
    <t>Run</t>
  </si>
  <si>
    <r>
      <rPr>
        <sz val="12"/>
        <rFont val="Comic Sans MS"/>
        <family val="4"/>
      </rPr>
      <t>HLT and Offline</t>
    </r>
  </si>
  <si>
    <t>yes</t>
  </si>
  <si>
    <t>physics run</t>
  </si>
  <si>
    <t>1e+06 pp events</t>
  </si>
  <si>
    <t>sub-event</t>
  </si>
  <si>
    <t>HLT FES/OCDB</t>
  </si>
  <si>
    <t>Yes</t>
  </si>
  <si>
    <t>Yes</t>
  </si>
  <si>
    <t>LED average amplitude</t>
  </si>
  <si>
    <t>1 float</t>
  </si>
  <si>
    <t>Run</t>
  </si>
  <si>
    <t>HLT</t>
  </si>
  <si>
    <t>yes</t>
  </si>
  <si>
    <t>special LED run</t>
  </si>
  <si>
    <t>10000 events</t>
  </si>
  <si>
    <t>sub-event</t>
  </si>
  <si>
    <t>HLT FES/OCDB</t>
  </si>
  <si>
    <t>Oct.2006</t>
  </si>
  <si>
    <t xml:space="preserve">CPV pedestals and calibration </t>
  </si>
  <si>
    <t>2 float</t>
  </si>
  <si>
    <t>Run</t>
  </si>
  <si>
    <t>HLT</t>
  </si>
  <si>
    <t>Mar.2007</t>
  </si>
  <si>
    <t>physics run</t>
  </si>
  <si>
    <t>1e+06 pp events</t>
  </si>
  <si>
    <t>sub-event</t>
  </si>
  <si>
    <t>HLT FES/OCDB</t>
  </si>
  <si>
    <t>Yes</t>
  </si>
  <si>
    <t>Yes</t>
  </si>
  <si>
    <r>
      <rPr>
        <sz val="12"/>
        <rFont val="Comic Sans MS"/>
        <family val="4"/>
      </rPr>
      <t>EMCal: Bad/dead channel maps</t>
    </r>
  </si>
  <si>
    <r>
      <rPr>
        <sz val="12"/>
        <rFont val="Comic Sans MS"/>
        <family val="4"/>
      </rPr>
      <t>1 bool</t>
    </r>
  </si>
  <si>
    <t>Run</t>
  </si>
  <si>
    <t>HLT</t>
  </si>
  <si>
    <t>yes</t>
  </si>
  <si>
    <t>pedestal run, physics run</t>
  </si>
  <si>
    <t>1000 events</t>
  </si>
  <si>
    <t>sub-event</t>
  </si>
  <si>
    <t>HLT FES/OCDB</t>
  </si>
  <si>
    <t>Yes</t>
  </si>
  <si>
    <t>Aug.2006</t>
  </si>
  <si>
    <t>CPV: Bad/dead channel maps</t>
  </si>
  <si>
    <r>
      <rPr>
        <sz val="12"/>
        <rFont val="Comic Sans MS"/>
        <family val="4"/>
      </rPr>
      <t>1 bool</t>
    </r>
  </si>
  <si>
    <t>Run</t>
  </si>
  <si>
    <t>HLT</t>
  </si>
  <si>
    <t>yes</t>
  </si>
  <si>
    <t>pedestal run, physics run</t>
  </si>
  <si>
    <t>1000 events</t>
  </si>
  <si>
    <t>sub-event</t>
  </si>
  <si>
    <t>HLT FES/OCDB</t>
  </si>
  <si>
    <t>Yes</t>
  </si>
  <si>
    <t>Aug.2006</t>
  </si>
  <si>
    <r>
      <rPr>
        <sz val="12"/>
        <rFont val="Comic Sans MS"/>
        <family val="4"/>
      </rPr>
      <t>EMCal: HV values</t>
    </r>
  </si>
  <si>
    <t>1 char (0-255)</t>
  </si>
  <si>
    <t>1 month</t>
  </si>
  <si>
    <t>DCS</t>
  </si>
  <si>
    <t>Oct.2006</t>
  </si>
  <si>
    <t>DCS monitored</t>
  </si>
  <si>
    <t>-</t>
  </si>
  <si>
    <t>-</t>
  </si>
  <si>
    <r>
      <rPr>
        <sz val="12"/>
        <rFont val="Comic Sans MS"/>
        <family val="4"/>
      </rPr>
      <t>DCS ArchiveDB/OCDB</t>
    </r>
  </si>
  <si>
    <t>Yes</t>
  </si>
  <si>
    <t>Mar.2007</t>
  </si>
  <si>
    <t>unknown (5?)</t>
  </si>
  <si>
    <r>
      <rPr>
        <sz val="12"/>
        <rFont val="Comic Sans MS"/>
        <family val="4"/>
      </rPr>
      <t>EMCal: Temperatures</t>
    </r>
  </si>
  <si>
    <t>1 float</t>
  </si>
  <si>
    <t>Run</t>
  </si>
  <si>
    <t>DCS</t>
  </si>
  <si>
    <t>Oct.2006</t>
  </si>
  <si>
    <t>DCS monitored</t>
  </si>
  <si>
    <t>-</t>
  </si>
  <si>
    <t>-</t>
  </si>
  <si>
    <r>
      <rPr>
        <sz val="12"/>
        <rFont val="Comic Sans MS"/>
        <family val="4"/>
      </rPr>
      <t>DCS ArchiveDB/OCDB</t>
    </r>
  </si>
  <si>
    <t>Yes</t>
  </si>
  <si>
    <t>Mar.2007</t>
  </si>
  <si>
    <t>CPV: high voltages</t>
  </si>
  <si>
    <r>
      <rPr>
        <sz val="12"/>
        <rFont val="Comic Sans MS"/>
        <family val="4"/>
      </rPr>
      <t>1 UShort_t</t>
    </r>
  </si>
  <si>
    <t>Run</t>
  </si>
  <si>
    <t>DCS</t>
  </si>
  <si>
    <t>Mar.2007</t>
  </si>
  <si>
    <t>DCS monitored</t>
  </si>
  <si>
    <t>-</t>
  </si>
  <si>
    <t>-</t>
  </si>
  <si>
    <r>
      <rPr>
        <sz val="12"/>
        <rFont val="Comic Sans MS"/>
        <family val="4"/>
      </rPr>
      <t>DCS ArchiveDB/OCDB</t>
    </r>
  </si>
  <si>
    <t>Yes</t>
  </si>
  <si>
    <t>Mar.2007</t>
  </si>
  <si>
    <t>CPV: status of gas mixtures</t>
  </si>
  <si>
    <t>Unknown</t>
  </si>
  <si>
    <t>Unknown</t>
  </si>
  <si>
    <t>Run</t>
  </si>
  <si>
    <t>DCS</t>
  </si>
  <si>
    <t>Mar.2007</t>
  </si>
  <si>
    <t>DCS monitored</t>
  </si>
  <si>
    <t>-</t>
  </si>
  <si>
    <t>-</t>
  </si>
  <si>
    <r>
      <rPr>
        <sz val="12"/>
        <rFont val="Comic Sans MS"/>
        <family val="4"/>
      </rPr>
      <t>DCS ArchiveDB/OCDB</t>
    </r>
  </si>
  <si>
    <t>Yes</t>
  </si>
  <si>
    <t>Mar.2007</t>
  </si>
  <si>
    <t>CPV: temperature</t>
  </si>
  <si>
    <r>
      <rPr>
        <sz val="12"/>
        <rFont val="Comic Sans MS"/>
        <family val="4"/>
      </rPr>
      <t>1 UShort_t</t>
    </r>
  </si>
  <si>
    <t>Run</t>
  </si>
  <si>
    <t>DCS</t>
  </si>
  <si>
    <t>Mar.2007</t>
  </si>
  <si>
    <t>DCS monitored</t>
  </si>
  <si>
    <t>-</t>
  </si>
  <si>
    <t>-</t>
  </si>
  <si>
    <r>
      <rPr>
        <sz val="12"/>
        <rFont val="Comic Sans MS"/>
        <family val="4"/>
      </rPr>
      <t>DCS ArchiveDB/OCDB</t>
    </r>
  </si>
  <si>
    <t>Yes</t>
  </si>
  <si>
    <t>Mar.2007</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</si>
  <si>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</si>
  <si>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</si>
  <si>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</si>
  <si>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Remarks:</t>
  </si>
  <si>
    <r>
      <rPr>
        <sz val="10"/>
        <rFont val="Arial"/>
        <family val="0"/>
      </rPr>
      <t>1) EMC pedestals will be filled into TH1I in the monitoring program at HLT, one entry persample. Pedestals will be fed to FEE and are not to be used in offline. Save as a reference is needed for a quality control.</t>
    </r>
  </si>
  <si>
    <t>2) Source of EMCAL pedestal and zero-suppression is under discussion</t>
  </si>
  <si>
    <t>3) EMCAL HV values for each APD are manually inserted via DCS, not known where to find them back</t>
  </si>
  <si>
    <t>4) CPV LV and gas status are under discussion</t>
  </si>
  <si>
    <r>
      <rPr>
        <sz val="10"/>
        <rFont val="Arial"/>
        <family val="0"/>
      </rPr>
      <t>5) Calibration procedures for EMCAL and CPV calibration are available as macros using the full aliroot framework, need to be implemented as TTasks. To be done in Aug.2006</t>
    </r>
  </si>
  <si>
    <t>6) Temperature in the EMC cold volume is stabilized to 0.1 degrees. If it is as stable as declared, we might omit calibration correction by the temperature.</t>
  </si>
  <si>
    <t>ALICE Calibration Requirements</t>
  </si>
  <si>
    <t>PMD OK July 06</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</si>
  <si>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</si>
  <si>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</si>
  <si>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</si>
  <si>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</si>
  <si>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</si>
  <si>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</si>
  <si>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</si>
  <si>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</si>
  <si>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</si>
  <si>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</si>
  <si>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</si>
  <si>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</si>
  <si>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</si>
  <si>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</si>
  <si>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</si>
  <si>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</si>
  <si>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</si>
  <si>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t>Gain</t>
  </si>
  <si>
    <r>
      <rPr>
        <sz val="12"/>
        <rFont val="Comic Sans MS"/>
        <family val="4"/>
      </rPr>
      <t xml:space="preserve">Int,Int,Int,Int,
Float
</t>
    </r>
  </si>
  <si>
    <t>year</t>
  </si>
  <si>
    <t>DAQ</t>
  </si>
  <si>
    <t>yes</t>
  </si>
  <si>
    <t>physics run</t>
  </si>
  <si>
    <t>sub event</t>
  </si>
  <si>
    <t>DAQ FES/OCDB</t>
  </si>
  <si>
    <t>Yes</t>
  </si>
  <si>
    <t>Yes</t>
  </si>
  <si>
    <r>
      <rPr>
        <sz val="12"/>
        <rFont val="Comic Sans MS"/>
        <family val="4"/>
      </rPr>
      <t>Procedure in AliRoot</t>
    </r>
  </si>
  <si>
    <t>Pedestal</t>
  </si>
  <si>
    <t>Int,Int,Int,Int,Float,Float</t>
  </si>
  <si>
    <t>per Run</t>
  </si>
  <si>
    <t>DAQ</t>
  </si>
  <si>
    <t>yes</t>
  </si>
  <si>
    <r>
      <rPr>
        <sz val="12"/>
        <rFont val="Comic Sans MS"/>
        <family val="4"/>
      </rPr>
      <t>pedesta Run</t>
    </r>
  </si>
  <si>
    <t>sub event</t>
  </si>
  <si>
    <t>OCDB</t>
  </si>
  <si>
    <t>yes</t>
  </si>
  <si>
    <t>No</t>
  </si>
  <si>
    <r>
      <rPr>
        <sz val="12"/>
        <color indexed="12"/>
        <rFont val="Comic Sans MS"/>
        <family val="4"/>
      </rPr>
      <t>DCS access - offline has access only to DCS archive DB, curently no access to configuration DB</t>
    </r>
  </si>
  <si>
    <r>
      <rPr>
        <sz val="12"/>
        <color indexed="12"/>
        <rFont val="Comic Sans MS"/>
        <family val="4"/>
      </rPr>
      <t>DAQ - offline has access to raw data and DAQ logbook, but no acccess to LDC or GDC directly</t>
    </r>
  </si>
  <si>
    <r>
      <rPr>
        <sz val="12"/>
        <color indexed="12"/>
        <rFont val="Comic Sans MS"/>
        <family val="4"/>
      </rPr>
      <t>OCDB - Calibration parameters are stored in the Offline Calibration DB. The data used to calculate these parameters, the reference data, can also be optionally archived for later access from offline.</t>
    </r>
  </si>
  <si>
    <t>ALICE Calibration Requirements</t>
  </si>
  <si>
    <t>T0 OK October 06</t>
  </si>
  <si>
    <t>Par #</t>
  </si>
  <si>
    <t>Parameter</t>
  </si>
  <si>
    <t>Data format/size per channel</t>
  </si>
  <si>
    <t>Data size (Total) Bytes</t>
  </si>
  <si>
    <t>Update freq</t>
  </si>
  <si>
    <t>Source</t>
  </si>
  <si>
    <t>Confirmed</t>
  </si>
  <si>
    <t xml:space="preserve"> Run type / Trigger type</t>
  </si>
  <si>
    <t># of required events/sampling rate</t>
  </si>
  <si>
    <t>Processing level: sub-event or event</t>
  </si>
  <si>
    <t>Results: FEE/Archive</t>
  </si>
  <si>
    <r>
      <rPr>
        <sz val="12"/>
        <color indexed="12"/>
        <rFont val="Comic Sans MS"/>
        <family val="4"/>
      </rPr>
      <t>Accessible by offline</t>
    </r>
  </si>
  <si>
    <r>
      <rPr>
        <sz val="12"/>
        <color indexed="12"/>
        <rFont val="Comic Sans MS"/>
        <family val="4"/>
      </rPr>
      <t>Calib. Procedure in AliRoot</t>
    </r>
  </si>
  <si>
    <t>use case #</t>
  </si>
  <si>
    <t>on FES</t>
  </si>
  <si>
    <t>in OCDB</t>
  </si>
  <si>
    <t>reference</t>
  </si>
  <si>
    <t>Total delay for each channel (laser)</t>
  </si>
  <si>
    <t>Array  (Float[3])</t>
  </si>
  <si>
    <t>-</t>
  </si>
  <si>
    <t>no</t>
  </si>
  <si>
    <t>Run</t>
  </si>
  <si>
    <t>DAQ</t>
  </si>
  <si>
    <t>yes</t>
  </si>
  <si>
    <t>laser</t>
  </si>
  <si>
    <t>sub-event</t>
  </si>
  <si>
    <t>OCDB</t>
  </si>
  <si>
    <t>Yes</t>
  </si>
  <si>
    <t xml:space="preserve">in progress / to be finished by the end of 2006 </t>
  </si>
  <si>
    <t>Total delay for each channel (beam)</t>
  </si>
  <si>
    <t>Array  (Float[3])</t>
  </si>
  <si>
    <t>-</t>
  </si>
  <si>
    <t>no</t>
  </si>
  <si>
    <t>Run</t>
  </si>
  <si>
    <t>DAQ</t>
  </si>
  <si>
    <t>yes</t>
  </si>
  <si>
    <t>physics runs</t>
  </si>
  <si>
    <t>1000pp</t>
  </si>
  <si>
    <t>sub-event</t>
  </si>
  <si>
    <t>OCDB</t>
  </si>
  <si>
    <t>Yes</t>
  </si>
  <si>
    <t xml:space="preserve">in progress / to be finished by the end of 2006 </t>
  </si>
  <si>
    <t>PMT amplitude (laser)</t>
  </si>
  <si>
    <t>Array  (Float[3])</t>
  </si>
  <si>
    <t>-</t>
  </si>
  <si>
    <t>no</t>
  </si>
  <si>
    <t>Run</t>
  </si>
  <si>
    <t>DAQ</t>
  </si>
  <si>
    <t>yes</t>
  </si>
  <si>
    <t>laser</t>
  </si>
  <si>
    <t>sub-event</t>
  </si>
  <si>
    <t>OCDB</t>
  </si>
  <si>
    <t>Yes</t>
  </si>
  <si>
    <t xml:space="preserve">in progress / to be finished by the end of 2006 </t>
  </si>
  <si>
    <t>PMT amplitude (beam)</t>
  </si>
  <si>
    <t>Array  (Float[3])</t>
  </si>
  <si>
    <t>-</t>
  </si>
  <si>
    <t>no</t>
  </si>
  <si>
    <t>Run</t>
  </si>
  <si>
    <t>DAQ</t>
  </si>
  <si>
    <t>yes</t>
  </si>
  <si>
    <t>physics run</t>
  </si>
  <si>
    <t>1000pp</t>
  </si>
  <si>
    <t>TOF OK May 07</t>
  </si>
  <si>
    <t>1.2E6 ushort</t>
  </si>
  <si>
    <t>supermodule drift vel. (cm/tb)</t>
  </si>
  <si>
    <t>18 float</t>
  </si>
  <si>
    <t>supermodule gain</t>
  </si>
  <si>
    <t>goofie: HV</t>
  </si>
  <si>
    <t>DCS ArchiveDB/OCDB</t>
  </si>
  <si>
    <t>goofie: peak1 pos</t>
  </si>
  <si>
    <t>goofie: peak2 pos</t>
  </si>
  <si>
    <t>goofie: pressure</t>
  </si>
  <si>
    <t xml:space="preserve">goofie: temp1 </t>
  </si>
  <si>
    <t>goofie: temp2</t>
  </si>
  <si>
    <t>goofie: velocity</t>
  </si>
  <si>
    <t>goofie: gain1</t>
  </si>
  <si>
    <t>goofie: gain2</t>
  </si>
  <si>
    <t>goofie: CO2</t>
  </si>
  <si>
    <t>goofie: N2</t>
  </si>
  <si>
    <t>H2O content in gas</t>
  </si>
  <si>
    <t>CO2 content in gas</t>
  </si>
  <si>
    <t>HV chamber anode currents (mon)</t>
  </si>
  <si>
    <t>HV chamber drift currents (mon)</t>
  </si>
  <si>
    <t>HV chamber drift voltage (mon)</t>
  </si>
  <si>
    <t>HV chamber anode voltage (mon)</t>
  </si>
  <si>
    <t>ADC clock phase in respect to TTC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</si>
</sst>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mmm\-yy;@"/>
    <numFmt numFmtId="181" formatCode="dd\-mmm\-yy;@"/>
  </numFmts>
  <fonts count="5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20"/>
      <color indexed="10"/>
      <name val="Comic Sans MS"/>
      <family val="4"/>
    </font>
    <font>
      <sz val="20"/>
      <name val="Arial"/>
      <family val="0"/>
    </font>
    <font>
      <b/>
      <sz val="12"/>
      <color indexed="10"/>
      <name val="Comic Sans MS"/>
      <family val="4"/>
    </font>
    <font>
      <sz val="12"/>
      <color indexed="12"/>
      <name val="Comic Sans MS"/>
      <family val="4"/>
    </font>
    <font>
      <sz val="12"/>
      <name val="Comic Sans MS"/>
      <family val="4"/>
    </font>
    <font>
      <sz val="10"/>
      <name val="Comic Sans MS"/>
      <family val="4"/>
    </font>
    <font>
      <sz val="10"/>
      <color indexed="12"/>
      <name val="Comic Sans MS"/>
      <family val="4"/>
    </font>
    <font>
      <u val="single"/>
      <sz val="10"/>
      <color indexed="12"/>
      <name val="Comic Sans MS"/>
      <family val="4"/>
    </font>
    <font>
      <b/>
      <sz val="10"/>
      <name val="Arial"/>
      <family val="2"/>
    </font>
    <font>
      <b/>
      <sz val="10"/>
      <name val="Comic Sans MS"/>
      <family val="4"/>
    </font>
    <font>
      <sz val="10"/>
      <color indexed="8"/>
      <name val="Comic Sans MS"/>
      <family val="4"/>
    </font>
    <font>
      <b/>
      <sz val="10"/>
      <color indexed="8"/>
      <name val="Arial"/>
      <family val="2"/>
    </font>
    <font>
      <sz val="10"/>
      <color indexed="8"/>
      <name val="Arial"/>
      <family val="2"/>
    </font>
    <font>
      <i/>
      <sz val="10"/>
      <color indexed="8"/>
      <name val="Arial"/>
      <family val="2"/>
    </font>
    <font>
      <b/>
      <sz val="10"/>
      <color indexed="8"/>
      <name val="Comic Sans MS"/>
      <family val="4"/>
    </font>
    <font>
      <i/>
      <sz val="10"/>
      <name val="Comic Sans MS"/>
      <family val="4"/>
    </font>
    <font>
      <i/>
      <sz val="10"/>
      <name val="Arial"/>
      <family val="2"/>
    </font>
    <font>
      <sz val="12"/>
      <name val="Arial"/>
      <family val="0"/>
    </font>
    <font>
      <b/>
      <i/>
      <sz val="12"/>
      <name val="Comic Sans MS"/>
      <family val="4"/>
    </font>
    <font>
      <sz val="10"/>
      <color indexed="10"/>
      <name val="Arial"/>
      <family val="0"/>
    </font>
    <font>
      <b/>
      <i/>
      <sz val="12"/>
      <color indexed="10"/>
      <name val="Comic Sans MS"/>
      <family val="4"/>
    </font>
    <font>
      <sz val="20"/>
      <name val="Comic Sans MS"/>
      <family val="4"/>
    </font>
    <font>
      <sz val="12"/>
      <color indexed="10"/>
      <name val="Comic Sans MS"/>
      <family val="4"/>
    </font>
    <font>
      <b/>
      <i/>
      <sz val="8"/>
      <color indexed="10"/>
      <name val="Comic Sans MS"/>
      <family val="4"/>
    </font>
    <font>
      <sz val="8"/>
      <name val="Arial"/>
      <family val="0"/>
    </font>
    <font>
      <b/>
      <sz val="8"/>
      <color indexed="10"/>
      <name val="Comic Sans MS"/>
      <family val="4"/>
    </font>
    <font>
      <sz val="8"/>
      <color indexed="12"/>
      <name val="Comic Sans MS"/>
      <family val="4"/>
    </font>
    <font>
      <sz val="8"/>
      <color indexed="8"/>
      <name val="Comic Sans MS"/>
      <family val="4"/>
    </font>
    <font>
      <sz val="8"/>
      <name val="Comic Sans MS"/>
      <family val="4"/>
    </font>
    <font>
      <b/>
      <sz val="8"/>
      <color indexed="8"/>
      <name val="Comic Sans MS"/>
      <family val="4"/>
    </font>
    <font>
      <sz val="12"/>
      <name val="Times New Roman"/>
      <family val="1"/>
    </font>
    <font>
      <b/>
      <sz val="12"/>
      <name val="Times New Roman"/>
      <family val="1"/>
    </font>
    <font>
      <b/>
      <sz val="20"/>
      <name val="Times New Roman"/>
      <family val="1"/>
    </font>
    <font>
      <b/>
      <sz val="24"/>
      <name val="Times New Roman"/>
      <family val="1"/>
    </font>
    <font>
      <b/>
      <sz val="18"/>
      <name val="Times New Roman"/>
      <family val="1"/>
    </font>
    <font>
      <b/>
      <sz val="22"/>
      <name val="Times New Roman"/>
      <family val="1"/>
    </font>
    <font>
      <b/>
      <sz val="16"/>
      <name val="Arial"/>
      <family val="2"/>
    </font>
    <font>
      <b/>
      <sz val="12"/>
      <name val="Comic Sans MS"/>
      <family val="4"/>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right>
        <color indexed="63"/>
      </right>
      <top>
        <color indexed="63"/>
      </top>
      <bottom>
        <color indexed="63"/>
      </bottom>
    </border>
    <border>
      <left style="medium">
        <color indexed="8"/>
      </left>
      <right>
        <color indexed="63"/>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Alignment="0" applyProtection="0"/>
    <xf numFmtId="0" fontId="1" fillId="3" borderId="0" applyNumberFormat="0" applyAlignment="0" applyProtection="0"/>
    <xf numFmtId="0" fontId="1" fillId="4" borderId="0" applyNumberFormat="0" applyAlignment="0" applyProtection="0"/>
    <xf numFmtId="0" fontId="1" fillId="5" borderId="0" applyNumberFormat="0" applyAlignment="0" applyProtection="0"/>
    <xf numFmtId="0" fontId="1" fillId="6" borderId="0" applyNumberFormat="0" applyAlignment="0" applyProtection="0"/>
    <xf numFmtId="0" fontId="1" fillId="7" borderId="0" applyNumberFormat="0" applyAlignment="0" applyProtection="0"/>
    <xf numFmtId="0" fontId="1" fillId="8" borderId="0" applyNumberFormat="0" applyAlignment="0" applyProtection="0"/>
    <xf numFmtId="0" fontId="1" fillId="9" borderId="0" applyNumberFormat="0" applyAlignment="0" applyProtection="0"/>
    <xf numFmtId="0" fontId="1" fillId="10" borderId="0" applyNumberFormat="0" applyAlignment="0" applyProtection="0"/>
    <xf numFmtId="0" fontId="1" fillId="5" borderId="0" applyNumberFormat="0" applyAlignment="0" applyProtection="0"/>
    <xf numFmtId="0" fontId="1" fillId="8" borderId="0" applyNumberFormat="0" applyAlignment="0" applyProtection="0"/>
    <xf numFmtId="0" fontId="1" fillId="11" borderId="0" applyNumberFormat="0" applyAlignment="0" applyProtection="0"/>
    <xf numFmtId="0" fontId="2" fillId="12" borderId="0" applyNumberFormat="0" applyAlignment="0" applyProtection="0"/>
    <xf numFmtId="0" fontId="2" fillId="9" borderId="0" applyNumberFormat="0" applyAlignment="0" applyProtection="0"/>
    <xf numFmtId="0" fontId="2" fillId="10" borderId="0" applyNumberFormat="0" applyAlignment="0" applyProtection="0"/>
    <xf numFmtId="0" fontId="2" fillId="13" borderId="0" applyNumberFormat="0" applyAlignment="0" applyProtection="0"/>
    <xf numFmtId="0" fontId="2" fillId="14" borderId="0" applyNumberFormat="0" applyAlignment="0" applyProtection="0"/>
    <xf numFmtId="0" fontId="2" fillId="15" borderId="0" applyNumberFormat="0" applyAlignment="0" applyProtection="0"/>
    <xf numFmtId="0" fontId="2" fillId="16" borderId="0" applyNumberFormat="0" applyAlignment="0" applyProtection="0"/>
    <xf numFmtId="0" fontId="2" fillId="17" borderId="0" applyNumberFormat="0" applyAlignment="0" applyProtection="0"/>
    <xf numFmtId="0" fontId="2" fillId="18" borderId="0" applyNumberFormat="0" applyAlignment="0" applyProtection="0"/>
    <xf numFmtId="0" fontId="2" fillId="13" borderId="0" applyNumberFormat="0" applyAlignment="0" applyProtection="0"/>
    <xf numFmtId="0" fontId="2" fillId="14" borderId="0" applyNumberFormat="0" applyAlignment="0" applyProtection="0"/>
    <xf numFmtId="0" fontId="2" fillId="19" borderId="0" applyNumberFormat="0" applyAlignment="0" applyProtection="0"/>
    <xf numFmtId="0" fontId="3" fillId="3" borderId="0" applyNumberFormat="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Alignment="0" applyProtection="0"/>
    <xf numFmtId="0" fontId="7" fillId="4" borderId="0"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Alignment="0" applyProtection="0"/>
    <xf numFmtId="0" fontId="16" fillId="0" borderId="9" applyNumberFormat="0" applyFill="0" applyAlignment="0" applyProtection="0"/>
    <xf numFmtId="0" fontId="17" fillId="0" borderId="0" applyNumberFormat="0" applyFill="0" applyAlignment="0" applyProtection="0"/>
  </cellStyleXfs>
  <cellXfs count="417">
    <xf numFmtId="0" fontId="0" fillId="0" borderId="0" xfId="0" applyFont="1" applyAlignment="1">
      <alignment/>
    </xf>
    <xf numFmtId="0" fontId="0" fillId="0" borderId="0" xfId="0" applyFont="1" applyBorder="1" applyAlignment="1">
      <alignment/>
    </xf>
    <xf numFmtId="0" fontId="19" fillId="0" borderId="0" xfId="0" applyFont="1" applyBorder="1" applyAlignment="1">
      <alignment horizontal="center" vertical="center" wrapText="1"/>
    </xf>
    <xf numFmtId="0" fontId="0" fillId="0" borderId="0" xfId="0" applyFont="1" applyBorder="1" applyAlignment="1">
      <alignment vertical="center" wrapText="1"/>
    </xf>
    <xf numFmtId="0" fontId="21" fillId="6" borderId="10"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2" fillId="6" borderId="17" xfId="0" applyFont="1" applyFill="1" applyBorder="1" applyAlignment="1">
      <alignment vertical="center" wrapText="1"/>
    </xf>
    <xf numFmtId="0" fontId="22" fillId="6" borderId="18" xfId="0" applyFont="1" applyFill="1" applyBorder="1" applyAlignment="1">
      <alignment vertical="center" wrapText="1"/>
    </xf>
    <xf numFmtId="0" fontId="22" fillId="6" borderId="18" xfId="0" applyFont="1" applyFill="1" applyBorder="1" applyAlignment="1">
      <alignment horizontal="right" vertical="center" wrapText="1"/>
    </xf>
    <xf numFmtId="0" fontId="22" fillId="24" borderId="18" xfId="0" applyFont="1" applyFill="1" applyBorder="1" applyAlignment="1">
      <alignment horizontal="right" vertical="center" wrapText="1"/>
    </xf>
    <xf numFmtId="11" fontId="22" fillId="24" borderId="18" xfId="0" applyNumberFormat="1" applyFont="1" applyFill="1" applyBorder="1" applyAlignment="1">
      <alignment horizontal="right" vertical="center" wrapText="1"/>
    </xf>
    <xf numFmtId="0" fontId="22" fillId="24" borderId="18"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22" fillId="0" borderId="0" xfId="0" applyFont="1" applyFill="1" applyBorder="1" applyAlignment="1">
      <alignment/>
    </xf>
    <xf numFmtId="11" fontId="22" fillId="0" borderId="0" xfId="0" applyNumberFormat="1" applyFont="1" applyFill="1" applyBorder="1" applyAlignment="1">
      <alignment/>
    </xf>
    <xf numFmtId="0" fontId="0" fillId="0" borderId="0" xfId="0" applyFont="1" applyFill="1" applyBorder="1" applyAlignment="1">
      <alignment/>
    </xf>
    <xf numFmtId="0" fontId="22" fillId="0" borderId="0" xfId="0" applyFont="1" applyFill="1" applyBorder="1" applyAlignment="1">
      <alignment vertical="center" wrapText="1"/>
    </xf>
    <xf numFmtId="0" fontId="23" fillId="0" borderId="0" xfId="0" applyFont="1" applyBorder="1" applyAlignment="1">
      <alignment/>
    </xf>
    <xf numFmtId="0" fontId="21" fillId="0" borderId="0" xfId="0" applyFont="1" applyFill="1" applyBorder="1" applyAlignment="1">
      <alignment/>
    </xf>
    <xf numFmtId="0" fontId="23" fillId="0" borderId="0" xfId="0" applyFont="1" applyFill="1" applyBorder="1" applyAlignment="1">
      <alignment/>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1" fillId="6" borderId="21"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0" fillId="0" borderId="15" xfId="0" applyFont="1" applyBorder="1" applyAlignment="1">
      <alignment/>
    </xf>
    <xf numFmtId="0" fontId="22" fillId="6" borderId="14" xfId="0" applyFont="1" applyFill="1" applyBorder="1" applyAlignment="1">
      <alignment vertical="center" wrapText="1"/>
    </xf>
    <xf numFmtId="0" fontId="22" fillId="6" borderId="23" xfId="0" applyFont="1" applyFill="1" applyBorder="1" applyAlignment="1">
      <alignment horizontal="center" vertical="center" wrapText="1"/>
    </xf>
    <xf numFmtId="0" fontId="22" fillId="6" borderId="24" xfId="0" applyFont="1" applyFill="1" applyBorder="1" applyAlignment="1">
      <alignment horizontal="right" vertical="center" wrapText="1"/>
    </xf>
    <xf numFmtId="0" fontId="22" fillId="6" borderId="0" xfId="0" applyFont="1" applyFill="1" applyBorder="1" applyAlignment="1">
      <alignment horizontal="right" vertical="center" wrapText="1"/>
    </xf>
    <xf numFmtId="11" fontId="22" fillId="6" borderId="0" xfId="0" applyNumberFormat="1"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22" borderId="0" xfId="0" applyFont="1" applyFill="1" applyBorder="1" applyAlignment="1">
      <alignment horizontal="center" vertical="center" wrapText="1"/>
    </xf>
    <xf numFmtId="0" fontId="22" fillId="17" borderId="0"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6" borderId="25" xfId="0" applyFont="1" applyFill="1" applyBorder="1" applyAlignment="1">
      <alignment vertical="center" wrapText="1"/>
    </xf>
    <xf numFmtId="0" fontId="0" fillId="0" borderId="23" xfId="0" applyFont="1" applyBorder="1" applyAlignment="1">
      <alignment/>
    </xf>
    <xf numFmtId="0" fontId="22" fillId="6" borderId="26" xfId="0" applyFont="1" applyFill="1" applyBorder="1" applyAlignment="1">
      <alignment vertical="center" wrapText="1"/>
    </xf>
    <xf numFmtId="0" fontId="22" fillId="6" borderId="27" xfId="0" applyFont="1" applyFill="1" applyBorder="1" applyAlignment="1">
      <alignment horizontal="center" vertical="center" wrapText="1"/>
    </xf>
    <xf numFmtId="11" fontId="22" fillId="6" borderId="19" xfId="0" applyNumberFormat="1" applyFont="1" applyFill="1" applyBorder="1" applyAlignment="1">
      <alignment horizontal="center" vertical="center" wrapText="1"/>
    </xf>
    <xf numFmtId="0" fontId="22" fillId="22" borderId="19" xfId="0" applyFont="1" applyFill="1" applyBorder="1" applyAlignment="1">
      <alignment horizontal="center" vertical="center" wrapText="1"/>
    </xf>
    <xf numFmtId="0" fontId="22" fillId="17" borderId="19"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0" borderId="0" xfId="0" applyFont="1" applyFill="1" applyBorder="1" applyAlignment="1">
      <alignment horizontal="center" vertical="center"/>
    </xf>
    <xf numFmtId="0" fontId="0" fillId="0" borderId="12" xfId="0" applyFont="1" applyBorder="1" applyAlignment="1">
      <alignment horizontal="center" vertical="center"/>
    </xf>
    <xf numFmtId="11" fontId="22" fillId="0" borderId="12" xfId="0" applyNumberFormat="1" applyFont="1" applyBorder="1" applyAlignment="1">
      <alignment horizontal="center" vertical="center"/>
    </xf>
    <xf numFmtId="0" fontId="22" fillId="0" borderId="12" xfId="0" applyFont="1" applyFill="1" applyBorder="1" applyAlignment="1">
      <alignment horizontal="center" vertical="center" wrapText="1"/>
    </xf>
    <xf numFmtId="0" fontId="21" fillId="0" borderId="0" xfId="0" applyFont="1" applyBorder="1" applyAlignment="1">
      <alignment/>
    </xf>
    <xf numFmtId="0" fontId="23" fillId="0" borderId="0" xfId="0" applyFont="1" applyBorder="1" applyAlignment="1">
      <alignment/>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0" fillId="0" borderId="19" xfId="0" applyNumberFormat="1" applyFont="1" applyFill="1" applyBorder="1" applyAlignment="1" applyProtection="1">
      <alignment vertical="center" wrapText="1"/>
      <protection/>
    </xf>
    <xf numFmtId="0" fontId="21" fillId="6" borderId="21" xfId="0" applyNumberFormat="1" applyFont="1" applyFill="1" applyBorder="1" applyAlignment="1" applyProtection="1">
      <alignment horizontal="center" vertical="center" wrapText="1"/>
      <protection/>
    </xf>
    <xf numFmtId="0" fontId="21" fillId="6" borderId="11" xfId="0" applyNumberFormat="1" applyFont="1" applyFill="1" applyBorder="1" applyAlignment="1" applyProtection="1">
      <alignment horizontal="center" vertical="center" wrapText="1"/>
      <protection/>
    </xf>
    <xf numFmtId="0" fontId="21" fillId="6" borderId="12" xfId="0" applyNumberFormat="1" applyFont="1" applyFill="1" applyBorder="1" applyAlignment="1" applyProtection="1">
      <alignment horizontal="center" vertical="center" wrapText="1"/>
      <protection/>
    </xf>
    <xf numFmtId="0" fontId="21" fillId="6" borderId="13" xfId="0" applyNumberFormat="1" applyFont="1" applyFill="1" applyBorder="1" applyAlignment="1" applyProtection="1">
      <alignment horizontal="center" vertical="center" wrapText="1"/>
      <protection/>
    </xf>
    <xf numFmtId="0" fontId="21" fillId="6" borderId="22" xfId="0" applyNumberFormat="1" applyFont="1" applyFill="1" applyBorder="1" applyAlignment="1" applyProtection="1">
      <alignment horizontal="center" vertical="center" wrapText="1"/>
      <protection/>
    </xf>
    <xf numFmtId="0" fontId="21" fillId="6" borderId="15" xfId="0" applyNumberFormat="1" applyFont="1" applyFill="1" applyBorder="1" applyAlignment="1" applyProtection="1">
      <alignment horizontal="center" vertical="center" wrapText="1"/>
      <protection/>
    </xf>
    <xf numFmtId="0" fontId="21" fillId="6" borderId="16" xfId="0" applyNumberFormat="1" applyFont="1" applyFill="1" applyBorder="1" applyAlignment="1" applyProtection="1">
      <alignment horizontal="center" vertical="center" wrapText="1"/>
      <protection/>
    </xf>
    <xf numFmtId="0" fontId="22" fillId="6" borderId="23" xfId="0" applyNumberFormat="1" applyFont="1" applyFill="1" applyBorder="1" applyAlignment="1" applyProtection="1">
      <alignment vertical="center" wrapText="1"/>
      <protection/>
    </xf>
    <xf numFmtId="0" fontId="22" fillId="6" borderId="0" xfId="0" applyNumberFormat="1" applyFont="1" applyFill="1" applyBorder="1" applyAlignment="1" applyProtection="1">
      <alignment horizontal="right" vertical="center" wrapText="1"/>
      <protection/>
    </xf>
    <xf numFmtId="0" fontId="22" fillId="6" borderId="0" xfId="0" applyNumberFormat="1" applyFont="1" applyFill="1" applyBorder="1" applyAlignment="1" applyProtection="1">
      <alignment horizontal="center" vertical="center" wrapText="1"/>
      <protection/>
    </xf>
    <xf numFmtId="0" fontId="22" fillId="22" borderId="0" xfId="0" applyNumberFormat="1" applyFont="1" applyFill="1" applyBorder="1" applyAlignment="1" applyProtection="1">
      <alignment vertical="center" wrapText="1"/>
      <protection/>
    </xf>
    <xf numFmtId="0" fontId="22" fillId="6" borderId="0" xfId="0" applyNumberFormat="1" applyFont="1" applyFill="1" applyBorder="1" applyAlignment="1" applyProtection="1">
      <alignment vertical="center" wrapText="1"/>
      <protection/>
    </xf>
    <xf numFmtId="0" fontId="22" fillId="6" borderId="24" xfId="0" applyNumberFormat="1" applyFont="1" applyFill="1" applyBorder="1" applyAlignment="1" applyProtection="1">
      <alignment horizontal="center" vertical="center" wrapText="1"/>
      <protection/>
    </xf>
    <xf numFmtId="0" fontId="22" fillId="6" borderId="25" xfId="0" applyNumberFormat="1" applyFont="1" applyFill="1" applyBorder="1" applyAlignment="1" applyProtection="1">
      <alignment horizontal="center" vertical="center" wrapText="1"/>
      <protection/>
    </xf>
    <xf numFmtId="11" fontId="22" fillId="6" borderId="0" xfId="0" applyNumberFormat="1" applyFont="1" applyFill="1" applyBorder="1" applyAlignment="1" applyProtection="1">
      <alignment horizontal="right" vertical="center" wrapText="1"/>
      <protection/>
    </xf>
    <xf numFmtId="11" fontId="22" fillId="6" borderId="0" xfId="0" applyNumberFormat="1" applyFont="1" applyFill="1" applyBorder="1" applyAlignment="1" applyProtection="1">
      <alignment horizontal="left" vertical="center" wrapText="1"/>
      <protection/>
    </xf>
    <xf numFmtId="0" fontId="22" fillId="17" borderId="0" xfId="0" applyNumberFormat="1" applyFont="1" applyFill="1" applyBorder="1" applyAlignment="1" applyProtection="1">
      <alignment horizontal="center" vertical="center" wrapText="1"/>
      <protection/>
    </xf>
    <xf numFmtId="0" fontId="22" fillId="6" borderId="27" xfId="0" applyNumberFormat="1" applyFont="1" applyFill="1" applyBorder="1" applyAlignment="1" applyProtection="1">
      <alignment vertical="center" wrapText="1"/>
      <protection/>
    </xf>
    <xf numFmtId="0" fontId="22" fillId="6" borderId="19" xfId="0" applyNumberFormat="1" applyFont="1" applyFill="1" applyBorder="1" applyAlignment="1" applyProtection="1">
      <alignment horizontal="right" vertical="center" wrapText="1"/>
      <protection/>
    </xf>
    <xf numFmtId="0" fontId="22" fillId="22" borderId="19" xfId="0" applyNumberFormat="1" applyFont="1" applyFill="1" applyBorder="1" applyAlignment="1" applyProtection="1">
      <alignment horizontal="right" vertical="center" wrapText="1"/>
      <protection/>
    </xf>
    <xf numFmtId="0" fontId="22" fillId="6" borderId="19" xfId="0" applyNumberFormat="1" applyFont="1" applyFill="1" applyBorder="1" applyAlignment="1" applyProtection="1">
      <alignment horizontal="center" vertical="center" wrapText="1"/>
      <protection/>
    </xf>
    <xf numFmtId="0" fontId="22" fillId="22" borderId="19" xfId="0" applyNumberFormat="1" applyFont="1" applyFill="1" applyBorder="1" applyAlignment="1" applyProtection="1">
      <alignment vertical="center" wrapText="1"/>
      <protection/>
    </xf>
    <xf numFmtId="0" fontId="22" fillId="6" borderId="19" xfId="0" applyNumberFormat="1" applyFont="1" applyFill="1" applyBorder="1" applyAlignment="1" applyProtection="1">
      <alignment vertical="center" wrapText="1"/>
      <protection/>
    </xf>
    <xf numFmtId="0" fontId="22" fillId="6" borderId="20" xfId="0" applyNumberFormat="1" applyFont="1" applyFill="1" applyBorder="1" applyAlignment="1" applyProtection="1">
      <alignment horizontal="center" vertical="center" wrapText="1"/>
      <protection/>
    </xf>
    <xf numFmtId="11" fontId="22"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23" fillId="0" borderId="0" xfId="0" applyNumberFormat="1"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protection/>
    </xf>
    <xf numFmtId="0" fontId="0" fillId="0" borderId="0" xfId="0" applyNumberFormat="1" applyFont="1" applyFill="1" applyBorder="1" applyAlignment="1" applyProtection="1">
      <alignment horizontal="justify" vertical="top" wrapText="1"/>
      <protection/>
    </xf>
    <xf numFmtId="0" fontId="23" fillId="0" borderId="0" xfId="0" applyNumberFormat="1" applyFont="1" applyFill="1" applyBorder="1" applyAlignment="1" applyProtection="1">
      <alignment horizontal="justify" vertical="top"/>
      <protection/>
    </xf>
    <xf numFmtId="0" fontId="23"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justify" vertical="top" wrapText="1"/>
      <protection/>
    </xf>
    <xf numFmtId="0" fontId="27"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0" fillId="0" borderId="0" xfId="0" applyFont="1" applyBorder="1" applyAlignment="1">
      <alignment horizontal="right"/>
    </xf>
    <xf numFmtId="0" fontId="0" fillId="0" borderId="13" xfId="0" applyFont="1" applyBorder="1" applyAlignment="1">
      <alignment vertical="center" wrapText="1"/>
    </xf>
    <xf numFmtId="0" fontId="0" fillId="0" borderId="25" xfId="0" applyFont="1" applyBorder="1" applyAlignment="1">
      <alignment vertical="center" wrapText="1"/>
    </xf>
    <xf numFmtId="0" fontId="21" fillId="6" borderId="15" xfId="0" applyFont="1" applyFill="1" applyBorder="1" applyAlignment="1">
      <alignment horizontal="right" vertical="center" wrapText="1"/>
    </xf>
    <xf numFmtId="0" fontId="21" fillId="6" borderId="28" xfId="0" applyFont="1" applyFill="1" applyBorder="1" applyAlignment="1">
      <alignment horizontal="center" vertical="center" wrapText="1"/>
    </xf>
    <xf numFmtId="0" fontId="22" fillId="6" borderId="23" xfId="0" applyFont="1" applyFill="1" applyBorder="1" applyAlignment="1">
      <alignment vertical="center" wrapText="1"/>
    </xf>
    <xf numFmtId="0" fontId="22" fillId="6" borderId="0" xfId="0" applyFont="1" applyFill="1" applyBorder="1" applyAlignment="1">
      <alignment vertical="center" wrapText="1"/>
    </xf>
    <xf numFmtId="0" fontId="22" fillId="6" borderId="25"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6" borderId="27" xfId="0" applyFont="1" applyFill="1" applyBorder="1" applyAlignment="1">
      <alignment vertical="center" wrapText="1"/>
    </xf>
    <xf numFmtId="0" fontId="22" fillId="6" borderId="19" xfId="0" applyFont="1" applyFill="1" applyBorder="1" applyAlignment="1">
      <alignment horizontal="right" vertical="center" wrapText="1"/>
    </xf>
    <xf numFmtId="0" fontId="22" fillId="6" borderId="19" xfId="0" applyFont="1" applyFill="1" applyBorder="1" applyAlignment="1">
      <alignment vertical="center" wrapText="1"/>
    </xf>
    <xf numFmtId="0" fontId="22" fillId="6" borderId="26" xfId="0" applyFont="1" applyFill="1" applyBorder="1" applyAlignment="1">
      <alignment horizontal="center" vertical="center" wrapText="1"/>
    </xf>
    <xf numFmtId="11" fontId="22" fillId="0" borderId="0" xfId="0" applyNumberFormat="1" applyFont="1" applyBorder="1" applyAlignment="1">
      <alignment/>
    </xf>
    <xf numFmtId="0" fontId="22" fillId="0" borderId="0" xfId="0" applyFont="1" applyBorder="1" applyAlignment="1">
      <alignment vertical="center" wrapText="1"/>
    </xf>
    <xf numFmtId="0" fontId="22" fillId="0" borderId="0" xfId="0" applyFont="1" applyBorder="1" applyAlignment="1">
      <alignment horizontal="right" vertical="center" wrapText="1"/>
    </xf>
    <xf numFmtId="0" fontId="35" fillId="0" borderId="0" xfId="0" applyFont="1" applyBorder="1" applyAlignment="1">
      <alignment/>
    </xf>
    <xf numFmtId="0" fontId="22" fillId="0" borderId="0" xfId="0" applyFont="1" applyBorder="1" applyAlignment="1">
      <alignment vertical="center"/>
    </xf>
    <xf numFmtId="0" fontId="35" fillId="0" borderId="0" xfId="0" applyFont="1" applyBorder="1" applyAlignment="1">
      <alignment horizontal="center" vertical="center" wrapText="1"/>
    </xf>
    <xf numFmtId="0" fontId="35" fillId="0" borderId="0" xfId="0" applyFont="1" applyBorder="1" applyAlignment="1">
      <alignment vertical="center" wrapText="1"/>
    </xf>
    <xf numFmtId="0" fontId="22" fillId="0" borderId="0" xfId="0" applyFont="1" applyBorder="1" applyAlignment="1">
      <alignment horizontal="center" vertical="center"/>
    </xf>
    <xf numFmtId="0" fontId="22" fillId="6" borderId="29" xfId="0" applyFont="1" applyFill="1" applyBorder="1" applyAlignment="1">
      <alignment vertical="center" wrapText="1"/>
    </xf>
    <xf numFmtId="11" fontId="22" fillId="6" borderId="24" xfId="0" applyNumberFormat="1" applyFont="1" applyFill="1" applyBorder="1" applyAlignment="1">
      <alignment horizontal="right" vertical="center" wrapText="1"/>
    </xf>
    <xf numFmtId="11" fontId="22" fillId="6" borderId="0" xfId="0" applyNumberFormat="1" applyFont="1" applyFill="1" applyBorder="1" applyAlignment="1">
      <alignment horizontal="right" vertical="center" wrapText="1"/>
    </xf>
    <xf numFmtId="0" fontId="22" fillId="6" borderId="24" xfId="0" applyFont="1" applyFill="1" applyBorder="1" applyAlignment="1">
      <alignment vertical="center" wrapText="1"/>
    </xf>
    <xf numFmtId="0" fontId="22" fillId="6" borderId="0" xfId="0" applyFont="1" applyFill="1" applyBorder="1" applyAlignment="1">
      <alignment horizontal="left" vertical="center" wrapText="1"/>
    </xf>
    <xf numFmtId="49" fontId="22" fillId="6" borderId="25" xfId="0" applyNumberFormat="1" applyFont="1" applyFill="1" applyBorder="1" applyAlignment="1">
      <alignment horizontal="center" vertical="center" wrapText="1"/>
    </xf>
    <xf numFmtId="0" fontId="22" fillId="0" borderId="0" xfId="0" applyFont="1" applyBorder="1" applyAlignment="1">
      <alignment horizontal="left" vertical="center"/>
    </xf>
    <xf numFmtId="11" fontId="22" fillId="6" borderId="19" xfId="0" applyNumberFormat="1" applyFont="1" applyFill="1" applyBorder="1" applyAlignment="1">
      <alignment horizontal="right" vertical="center" wrapText="1"/>
    </xf>
    <xf numFmtId="49" fontId="22" fillId="6" borderId="20" xfId="0" applyNumberFormat="1" applyFont="1" applyFill="1" applyBorder="1" applyAlignment="1">
      <alignment horizontal="center" vertical="center" wrapText="1"/>
    </xf>
    <xf numFmtId="11" fontId="22" fillId="0" borderId="0" xfId="0" applyNumberFormat="1" applyFont="1" applyBorder="1" applyAlignment="1">
      <alignment horizontal="right" vertical="center" wrapText="1"/>
    </xf>
    <xf numFmtId="11" fontId="35" fillId="0" borderId="0" xfId="0" applyNumberFormat="1" applyFont="1" applyBorder="1" applyAlignment="1">
      <alignment horizontal="right" vertical="center" wrapText="1"/>
    </xf>
    <xf numFmtId="0" fontId="22" fillId="0" borderId="0" xfId="0" applyFont="1" applyBorder="1" applyAlignment="1">
      <alignment/>
    </xf>
    <xf numFmtId="0" fontId="35" fillId="0" borderId="0" xfId="0" applyFont="1" applyBorder="1" applyAlignment="1">
      <alignment vertical="center"/>
    </xf>
    <xf numFmtId="0" fontId="22" fillId="3" borderId="25"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35" fillId="6" borderId="0"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6" borderId="31" xfId="0" applyFont="1" applyFill="1" applyBorder="1" applyAlignment="1">
      <alignment vertical="center" wrapText="1"/>
    </xf>
    <xf numFmtId="0" fontId="22" fillId="6" borderId="31" xfId="0" applyFont="1" applyFill="1" applyBorder="1" applyAlignment="1">
      <alignment horizontal="right" vertical="center" wrapText="1"/>
    </xf>
    <xf numFmtId="11" fontId="22" fillId="6" borderId="31" xfId="0" applyNumberFormat="1" applyFont="1" applyFill="1" applyBorder="1" applyAlignment="1">
      <alignment horizontal="right" vertical="center" wrapText="1"/>
    </xf>
    <xf numFmtId="0" fontId="22" fillId="6" borderId="31"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22" fillId="22" borderId="0" xfId="0" applyFont="1" applyFill="1" applyBorder="1" applyAlignment="1">
      <alignment horizontal="right" vertical="center" wrapText="1"/>
    </xf>
    <xf numFmtId="0" fontId="22" fillId="22" borderId="0" xfId="0" applyFont="1" applyFill="1" applyBorder="1" applyAlignment="1">
      <alignment vertical="center" wrapText="1"/>
    </xf>
    <xf numFmtId="0" fontId="22" fillId="22" borderId="14" xfId="0" applyFont="1" applyFill="1" applyBorder="1" applyAlignment="1">
      <alignment horizontal="center" vertical="center" wrapText="1"/>
    </xf>
    <xf numFmtId="0" fontId="22" fillId="22" borderId="19" xfId="0" applyFont="1" applyFill="1" applyBorder="1" applyAlignment="1">
      <alignment horizontal="right" vertical="center" wrapText="1"/>
    </xf>
    <xf numFmtId="0" fontId="22" fillId="22" borderId="19" xfId="0" applyFont="1" applyFill="1" applyBorder="1" applyAlignment="1">
      <alignment vertical="center" wrapText="1"/>
    </xf>
    <xf numFmtId="0" fontId="22" fillId="22" borderId="26" xfId="0" applyFont="1" applyFill="1" applyBorder="1" applyAlignment="1">
      <alignment horizontal="center" vertical="center" wrapText="1"/>
    </xf>
    <xf numFmtId="0" fontId="0" fillId="0" borderId="0" xfId="0" applyFont="1" applyBorder="1" applyAlignment="1">
      <alignment horizontal="center"/>
    </xf>
    <xf numFmtId="180" fontId="22" fillId="6" borderId="0" xfId="0" applyNumberFormat="1" applyFont="1" applyFill="1" applyBorder="1" applyAlignment="1">
      <alignment horizontal="center" vertical="center" wrapText="1"/>
    </xf>
    <xf numFmtId="0" fontId="37" fillId="0" borderId="0" xfId="0" applyFont="1" applyBorder="1" applyAlignment="1">
      <alignment/>
    </xf>
    <xf numFmtId="0" fontId="0" fillId="0" borderId="19" xfId="0" applyFont="1" applyBorder="1" applyAlignment="1">
      <alignment/>
    </xf>
    <xf numFmtId="0" fontId="0" fillId="0" borderId="25" xfId="0" applyFont="1" applyBorder="1" applyAlignment="1">
      <alignment/>
    </xf>
    <xf numFmtId="0" fontId="19" fillId="0" borderId="13" xfId="0" applyFont="1" applyBorder="1" applyAlignment="1">
      <alignment horizontal="center" vertical="center" wrapText="1"/>
    </xf>
    <xf numFmtId="0" fontId="0" fillId="0" borderId="14" xfId="0" applyFont="1" applyBorder="1" applyAlignment="1">
      <alignment/>
    </xf>
    <xf numFmtId="0" fontId="21" fillId="6" borderId="25"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0" fillId="0" borderId="32" xfId="0" applyFont="1" applyBorder="1" applyAlignment="1">
      <alignment/>
    </xf>
    <xf numFmtId="0" fontId="22" fillId="6" borderId="0" xfId="0" applyFont="1" applyFill="1" applyBorder="1" applyAlignment="1">
      <alignment vertical="center"/>
    </xf>
    <xf numFmtId="0" fontId="22" fillId="3" borderId="0" xfId="0" applyFont="1" applyFill="1" applyBorder="1" applyAlignment="1">
      <alignment horizontal="right" vertical="center" wrapText="1"/>
    </xf>
    <xf numFmtId="0" fontId="23" fillId="0" borderId="25" xfId="0" applyFont="1" applyBorder="1" applyAlignment="1">
      <alignment/>
    </xf>
    <xf numFmtId="0" fontId="22" fillId="0" borderId="15" xfId="0" applyFont="1" applyBorder="1" applyAlignment="1">
      <alignment horizontal="center" vertical="center"/>
    </xf>
    <xf numFmtId="0" fontId="22" fillId="6" borderId="29" xfId="0" applyFont="1" applyFill="1" applyBorder="1" applyAlignment="1">
      <alignment horizontal="center" vertical="center" wrapText="1"/>
    </xf>
    <xf numFmtId="0" fontId="22" fillId="6" borderId="24" xfId="0" applyFont="1" applyFill="1" applyBorder="1" applyAlignment="1">
      <alignment horizontal="left" vertical="center" wrapText="1"/>
    </xf>
    <xf numFmtId="0" fontId="22" fillId="22" borderId="24" xfId="0" applyFont="1" applyFill="1" applyBorder="1" applyAlignment="1">
      <alignment horizontal="left" vertical="center" wrapText="1"/>
    </xf>
    <xf numFmtId="0" fontId="22" fillId="6" borderId="24" xfId="0" applyFont="1" applyFill="1" applyBorder="1" applyAlignment="1">
      <alignment horizontal="center" vertical="center" wrapText="1"/>
    </xf>
    <xf numFmtId="11" fontId="22" fillId="6" borderId="24" xfId="0" applyNumberFormat="1" applyFont="1" applyFill="1" applyBorder="1" applyAlignment="1">
      <alignment vertical="center" wrapText="1"/>
    </xf>
    <xf numFmtId="0" fontId="22" fillId="22" borderId="0" xfId="0" applyFont="1" applyFill="1" applyBorder="1" applyAlignment="1">
      <alignment horizontal="left" vertical="center" wrapText="1"/>
    </xf>
    <xf numFmtId="11" fontId="22" fillId="6" borderId="0" xfId="0" applyNumberFormat="1" applyFont="1" applyFill="1" applyBorder="1" applyAlignment="1">
      <alignment vertical="center" wrapText="1"/>
    </xf>
    <xf numFmtId="0" fontId="22" fillId="6" borderId="19" xfId="0" applyFont="1" applyFill="1" applyBorder="1" applyAlignment="1">
      <alignment horizontal="left" vertical="center" wrapText="1"/>
    </xf>
    <xf numFmtId="0" fontId="22" fillId="22" borderId="19" xfId="0" applyFont="1" applyFill="1" applyBorder="1" applyAlignment="1">
      <alignment horizontal="left" vertical="center" wrapText="1"/>
    </xf>
    <xf numFmtId="11" fontId="22" fillId="6" borderId="19" xfId="0" applyNumberFormat="1" applyFont="1" applyFill="1" applyBorder="1" applyAlignment="1">
      <alignment vertical="center" wrapText="1"/>
    </xf>
    <xf numFmtId="0" fontId="35" fillId="0" borderId="0" xfId="0" applyFont="1" applyBorder="1" applyAlignment="1">
      <alignment horizontal="center"/>
    </xf>
    <xf numFmtId="0" fontId="35" fillId="0" borderId="13" xfId="0" applyFont="1" applyBorder="1" applyAlignment="1">
      <alignment horizontal="center" vertical="center" wrapText="1"/>
    </xf>
    <xf numFmtId="0" fontId="35" fillId="0" borderId="25" xfId="0" applyFont="1" applyBorder="1" applyAlignment="1">
      <alignment vertical="center" wrapText="1"/>
    </xf>
    <xf numFmtId="0" fontId="35" fillId="0" borderId="13" xfId="0" applyFont="1" applyBorder="1" applyAlignment="1">
      <alignment vertical="center" wrapText="1"/>
    </xf>
    <xf numFmtId="0" fontId="21" fillId="6" borderId="33"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21" fillId="6" borderId="35" xfId="0" applyFont="1" applyFill="1" applyBorder="1" applyAlignment="1">
      <alignment horizontal="center" vertical="center" wrapText="1"/>
    </xf>
    <xf numFmtId="0" fontId="35" fillId="0" borderId="15" xfId="0" applyFont="1" applyBorder="1" applyAlignment="1">
      <alignment/>
    </xf>
    <xf numFmtId="0" fontId="22" fillId="6" borderId="35" xfId="0" applyFont="1" applyFill="1" applyBorder="1" applyAlignment="1">
      <alignment horizontal="center" vertical="center" wrapText="1"/>
    </xf>
    <xf numFmtId="15" fontId="22" fillId="6" borderId="0" xfId="0" applyNumberFormat="1" applyFont="1" applyFill="1" applyBorder="1" applyAlignment="1">
      <alignment horizontal="center" vertical="center" wrapText="1"/>
    </xf>
    <xf numFmtId="0" fontId="22" fillId="6" borderId="25" xfId="0" applyFont="1" applyFill="1" applyBorder="1" applyAlignment="1">
      <alignment horizontal="center"/>
    </xf>
    <xf numFmtId="0" fontId="22" fillId="0" borderId="0" xfId="0" applyFont="1" applyBorder="1" applyAlignment="1">
      <alignment/>
    </xf>
    <xf numFmtId="0" fontId="22" fillId="6" borderId="36" xfId="0" applyFont="1" applyFill="1" applyBorder="1" applyAlignment="1">
      <alignment horizontal="center"/>
    </xf>
    <xf numFmtId="0" fontId="22" fillId="6" borderId="37" xfId="0" applyFont="1" applyFill="1" applyBorder="1" applyAlignment="1">
      <alignment horizontal="center" vertical="center" wrapText="1"/>
    </xf>
    <xf numFmtId="15" fontId="22" fillId="6" borderId="19" xfId="0" applyNumberFormat="1" applyFont="1" applyFill="1" applyBorder="1" applyAlignment="1">
      <alignment horizontal="center" vertical="center" wrapText="1"/>
    </xf>
    <xf numFmtId="0" fontId="22" fillId="6" borderId="20" xfId="0" applyFont="1" applyFill="1" applyBorder="1" applyAlignment="1">
      <alignment horizontal="center"/>
    </xf>
    <xf numFmtId="0" fontId="22" fillId="6" borderId="0" xfId="0" applyFont="1" applyFill="1" applyBorder="1" applyAlignment="1">
      <alignment horizontal="center"/>
    </xf>
    <xf numFmtId="0" fontId="22" fillId="0" borderId="0" xfId="0" applyFont="1" applyFill="1" applyBorder="1" applyAlignment="1">
      <alignment/>
    </xf>
    <xf numFmtId="0" fontId="23" fillId="0" borderId="0" xfId="0" applyFont="1" applyBorder="1" applyAlignment="1">
      <alignment horizontal="center"/>
    </xf>
    <xf numFmtId="0" fontId="39" fillId="0" borderId="13" xfId="0" applyFont="1" applyBorder="1" applyAlignment="1">
      <alignment horizontal="center" vertical="center" wrapText="1"/>
    </xf>
    <xf numFmtId="0" fontId="23" fillId="0" borderId="25" xfId="0" applyFont="1" applyBorder="1" applyAlignment="1">
      <alignment vertical="center" wrapText="1"/>
    </xf>
    <xf numFmtId="0" fontId="23" fillId="0" borderId="20" xfId="0" applyFont="1" applyBorder="1" applyAlignment="1">
      <alignment vertical="center" wrapText="1"/>
    </xf>
    <xf numFmtId="0" fontId="21" fillId="6" borderId="36" xfId="0" applyFont="1" applyFill="1" applyBorder="1" applyAlignment="1">
      <alignment horizontal="center" vertical="center" wrapText="1"/>
    </xf>
    <xf numFmtId="0" fontId="23" fillId="6" borderId="38" xfId="0" applyFont="1" applyFill="1" applyBorder="1" applyAlignment="1">
      <alignment/>
    </xf>
    <xf numFmtId="0" fontId="23" fillId="0" borderId="15" xfId="0" applyFont="1" applyBorder="1" applyAlignment="1">
      <alignment/>
    </xf>
    <xf numFmtId="0" fontId="22" fillId="6" borderId="39" xfId="0" applyFont="1" applyFill="1" applyBorder="1" applyAlignment="1">
      <alignment horizontal="center" vertical="center" wrapText="1"/>
    </xf>
    <xf numFmtId="0" fontId="22" fillId="6" borderId="32" xfId="0" applyFont="1" applyFill="1" applyBorder="1" applyAlignment="1">
      <alignment vertical="center" wrapText="1"/>
    </xf>
    <xf numFmtId="0" fontId="22" fillId="6" borderId="32" xfId="0" applyFont="1" applyFill="1" applyBorder="1" applyAlignment="1">
      <alignment horizontal="center" vertical="center" wrapText="1"/>
    </xf>
    <xf numFmtId="11" fontId="22" fillId="6" borderId="32" xfId="0" applyNumberFormat="1" applyFont="1" applyFill="1" applyBorder="1" applyAlignment="1">
      <alignment horizontal="right" vertical="center" wrapText="1"/>
    </xf>
    <xf numFmtId="0" fontId="22" fillId="6" borderId="32" xfId="0" applyFont="1" applyFill="1" applyBorder="1" applyAlignment="1">
      <alignment horizontal="right" vertical="center" wrapText="1"/>
    </xf>
    <xf numFmtId="0" fontId="22" fillId="6" borderId="40" xfId="0" applyFont="1" applyFill="1" applyBorder="1" applyAlignment="1">
      <alignment horizontal="center" vertical="center" wrapText="1"/>
    </xf>
    <xf numFmtId="0" fontId="21" fillId="6" borderId="41" xfId="0" applyFont="1" applyFill="1" applyBorder="1" applyAlignment="1">
      <alignment horizontal="center" vertical="center" wrapText="1"/>
    </xf>
    <xf numFmtId="0" fontId="22" fillId="0" borderId="32" xfId="0" applyFont="1" applyBorder="1" applyAlignment="1">
      <alignment/>
    </xf>
    <xf numFmtId="0" fontId="22" fillId="6" borderId="42" xfId="0" applyFont="1" applyFill="1" applyBorder="1" applyAlignment="1">
      <alignment horizontal="center" vertical="center" wrapText="1"/>
    </xf>
    <xf numFmtId="0" fontId="22" fillId="6" borderId="36" xfId="0" applyFont="1" applyFill="1" applyBorder="1" applyAlignment="1">
      <alignment horizontal="center" vertical="center" wrapText="1"/>
    </xf>
    <xf numFmtId="17" fontId="22" fillId="0" borderId="0" xfId="0" applyNumberFormat="1" applyFont="1" applyBorder="1" applyAlignment="1">
      <alignment/>
    </xf>
    <xf numFmtId="0" fontId="22" fillId="6" borderId="43" xfId="0" applyFont="1" applyFill="1" applyBorder="1" applyAlignment="1">
      <alignment horizontal="center" vertical="center" wrapText="1"/>
    </xf>
    <xf numFmtId="15" fontId="22" fillId="6" borderId="43" xfId="0" applyNumberFormat="1" applyFont="1" applyFill="1" applyBorder="1" applyAlignment="1">
      <alignment horizontal="center" vertical="center" wrapText="1"/>
    </xf>
    <xf numFmtId="0" fontId="22" fillId="6" borderId="44" xfId="0" applyFont="1" applyFill="1" applyBorder="1" applyAlignment="1">
      <alignment vertical="center" wrapText="1"/>
    </xf>
    <xf numFmtId="0" fontId="22" fillId="22" borderId="0" xfId="0" applyFont="1" applyFill="1" applyBorder="1" applyAlignment="1">
      <alignment horizontal="center"/>
    </xf>
    <xf numFmtId="11" fontId="22" fillId="6" borderId="0" xfId="0" applyNumberFormat="1" applyFont="1" applyFill="1" applyBorder="1" applyAlignment="1">
      <alignment horizontal="right"/>
    </xf>
    <xf numFmtId="0" fontId="22" fillId="6" borderId="0" xfId="0" applyFont="1" applyFill="1" applyBorder="1" applyAlignment="1">
      <alignment/>
    </xf>
    <xf numFmtId="15" fontId="22" fillId="6" borderId="45" xfId="0" applyNumberFormat="1" applyFont="1" applyFill="1" applyBorder="1" applyAlignment="1">
      <alignment horizontal="center" vertical="center" wrapText="1"/>
    </xf>
    <xf numFmtId="0" fontId="22" fillId="6" borderId="46" xfId="0" applyFont="1" applyFill="1" applyBorder="1" applyAlignment="1">
      <alignment horizontal="center"/>
    </xf>
    <xf numFmtId="11" fontId="22" fillId="0" borderId="0" xfId="0" applyNumberFormat="1" applyFont="1" applyBorder="1" applyAlignment="1">
      <alignment horizontal="center"/>
    </xf>
    <xf numFmtId="0" fontId="23" fillId="0" borderId="47" xfId="0" applyFont="1" applyBorder="1" applyAlignment="1">
      <alignment horizontal="center"/>
    </xf>
    <xf numFmtId="0" fontId="40" fillId="6" borderId="0" xfId="0" applyFont="1" applyFill="1" applyBorder="1" applyAlignment="1">
      <alignment vertical="center" wrapText="1"/>
    </xf>
    <xf numFmtId="0" fontId="0" fillId="0" borderId="0" xfId="0" applyFont="1" applyBorder="1" applyAlignment="1">
      <alignment vertical="center"/>
    </xf>
    <xf numFmtId="180" fontId="0" fillId="0" borderId="0" xfId="0" applyNumberFormat="1" applyFont="1" applyBorder="1" applyAlignment="1">
      <alignment horizontal="center" vertical="center"/>
    </xf>
    <xf numFmtId="0" fontId="42" fillId="0" borderId="13" xfId="0" applyFont="1" applyBorder="1" applyAlignment="1">
      <alignment horizontal="center" vertical="center" wrapText="1"/>
    </xf>
    <xf numFmtId="0" fontId="42" fillId="0" borderId="25" xfId="0" applyFont="1" applyBorder="1" applyAlignment="1">
      <alignment vertical="center" wrapText="1"/>
    </xf>
    <xf numFmtId="0" fontId="43" fillId="0" borderId="0" xfId="0" applyFont="1" applyBorder="1" applyAlignment="1">
      <alignment vertical="center" wrapText="1"/>
    </xf>
    <xf numFmtId="0" fontId="43" fillId="0" borderId="25" xfId="0" applyFont="1" applyBorder="1" applyAlignment="1">
      <alignment vertical="center" wrapText="1"/>
    </xf>
    <xf numFmtId="0" fontId="44" fillId="6" borderId="21"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180" fontId="44" fillId="6" borderId="12" xfId="0" applyNumberFormat="1"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6" borderId="22" xfId="0" applyFont="1" applyFill="1" applyBorder="1" applyAlignment="1">
      <alignment horizontal="center" vertical="center" wrapText="1"/>
    </xf>
    <xf numFmtId="0" fontId="44" fillId="6" borderId="15" xfId="0" applyFont="1" applyFill="1" applyBorder="1" applyAlignment="1">
      <alignment horizontal="center" vertical="center" wrapText="1"/>
    </xf>
    <xf numFmtId="180" fontId="44" fillId="6" borderId="15" xfId="0" applyNumberFormat="1"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28" xfId="0" applyFont="1" applyFill="1" applyBorder="1" applyAlignment="1">
      <alignment horizontal="center" vertical="center" wrapText="1"/>
    </xf>
    <xf numFmtId="0" fontId="45" fillId="4" borderId="21" xfId="0" applyFont="1" applyFill="1" applyBorder="1" applyAlignment="1">
      <alignment horizontal="center" vertical="center" wrapText="1"/>
    </xf>
    <xf numFmtId="0" fontId="45" fillId="4" borderId="0" xfId="0" applyFont="1" applyFill="1" applyBorder="1" applyAlignment="1">
      <alignment vertical="center" wrapText="1"/>
    </xf>
    <xf numFmtId="0" fontId="46" fillId="4" borderId="12" xfId="0" applyFont="1" applyFill="1" applyBorder="1" applyAlignment="1">
      <alignment horizontal="left" vertical="center" wrapText="1"/>
    </xf>
    <xf numFmtId="0" fontId="46" fillId="24" borderId="0" xfId="0" applyFont="1" applyFill="1" applyBorder="1" applyAlignment="1">
      <alignment horizontal="left" vertical="center" wrapText="1"/>
    </xf>
    <xf numFmtId="0" fontId="45" fillId="4" borderId="0" xfId="0" applyFont="1" applyFill="1" applyBorder="1" applyAlignment="1">
      <alignment horizontal="center" vertical="center" wrapText="1"/>
    </xf>
    <xf numFmtId="11" fontId="45" fillId="4" borderId="0" xfId="0" applyNumberFormat="1" applyFont="1" applyFill="1" applyBorder="1" applyAlignment="1">
      <alignment horizontal="center" vertical="center" wrapText="1"/>
    </xf>
    <xf numFmtId="0" fontId="45" fillId="4" borderId="12" xfId="0" applyFont="1" applyFill="1" applyBorder="1" applyAlignment="1">
      <alignment horizontal="center" vertical="center" wrapText="1"/>
    </xf>
    <xf numFmtId="180" fontId="45" fillId="4" borderId="0" xfId="0" applyNumberFormat="1" applyFont="1" applyFill="1" applyBorder="1" applyAlignment="1">
      <alignment horizontal="center" vertical="center" wrapText="1"/>
    </xf>
    <xf numFmtId="0" fontId="46" fillId="4" borderId="12" xfId="0" applyFont="1" applyFill="1" applyBorder="1" applyAlignment="1">
      <alignment horizontal="center" vertical="center" wrapText="1"/>
    </xf>
    <xf numFmtId="0" fontId="47" fillId="22" borderId="25" xfId="0" applyFont="1" applyFill="1" applyBorder="1" applyAlignment="1">
      <alignment vertical="center" wrapText="1"/>
    </xf>
    <xf numFmtId="0" fontId="30" fillId="0" borderId="0" xfId="0" applyFont="1" applyBorder="1" applyAlignment="1">
      <alignment vertical="center"/>
    </xf>
    <xf numFmtId="0" fontId="45" fillId="4" borderId="14" xfId="0" applyFont="1" applyFill="1" applyBorder="1" applyAlignment="1">
      <alignment horizontal="center" vertical="center" wrapText="1"/>
    </xf>
    <xf numFmtId="0" fontId="46" fillId="4" borderId="0" xfId="0" applyFont="1" applyFill="1" applyBorder="1" applyAlignment="1">
      <alignment horizontal="left" vertical="center" wrapText="1"/>
    </xf>
    <xf numFmtId="0" fontId="46" fillId="4" borderId="0" xfId="0" applyFont="1" applyFill="1" applyBorder="1" applyAlignment="1">
      <alignment horizontal="center" vertical="center" wrapText="1"/>
    </xf>
    <xf numFmtId="0" fontId="45" fillId="22" borderId="0" xfId="0" applyFont="1" applyFill="1" applyBorder="1" applyAlignment="1">
      <alignment vertical="center" wrapText="1"/>
    </xf>
    <xf numFmtId="0" fontId="46" fillId="4" borderId="14" xfId="0" applyFont="1" applyFill="1" applyBorder="1" applyAlignment="1">
      <alignment horizontal="center" vertical="center" wrapText="1"/>
    </xf>
    <xf numFmtId="0" fontId="46" fillId="4" borderId="23" xfId="0" applyFont="1" applyFill="1" applyBorder="1" applyAlignment="1">
      <alignment vertical="center" wrapText="1"/>
    </xf>
    <xf numFmtId="0" fontId="46" fillId="4" borderId="0" xfId="0" applyFont="1" applyFill="1" applyBorder="1" applyAlignment="1">
      <alignment horizontal="right" vertical="center" wrapText="1"/>
    </xf>
    <xf numFmtId="0" fontId="46" fillId="24" borderId="0" xfId="0" applyFont="1" applyFill="1" applyBorder="1" applyAlignment="1">
      <alignment horizontal="right" vertical="center" wrapText="1"/>
    </xf>
    <xf numFmtId="11" fontId="46" fillId="4" borderId="0" xfId="0" applyNumberFormat="1" applyFont="1" applyFill="1" applyBorder="1" applyAlignment="1">
      <alignment horizontal="center" vertical="center" wrapText="1"/>
    </xf>
    <xf numFmtId="0" fontId="46" fillId="22" borderId="0" xfId="0" applyFont="1" applyFill="1" applyBorder="1" applyAlignment="1">
      <alignment horizontal="center" vertical="center" wrapText="1"/>
    </xf>
    <xf numFmtId="0" fontId="45" fillId="22" borderId="0" xfId="0" applyFont="1" applyFill="1" applyBorder="1" applyAlignment="1">
      <alignment horizontal="center" vertical="center" wrapText="1"/>
    </xf>
    <xf numFmtId="180" fontId="46" fillId="22" borderId="0" xfId="0" applyNumberFormat="1" applyFont="1" applyFill="1" applyBorder="1" applyAlignment="1">
      <alignment horizontal="center" vertical="center" wrapText="1"/>
    </xf>
    <xf numFmtId="0" fontId="46" fillId="4" borderId="0" xfId="0" applyFont="1" applyFill="1" applyBorder="1" applyAlignment="1">
      <alignment vertical="center" wrapText="1"/>
    </xf>
    <xf numFmtId="0" fontId="46" fillId="22" borderId="25" xfId="0" applyFont="1" applyFill="1" applyBorder="1" applyAlignment="1">
      <alignment horizontal="center" vertical="center" wrapText="1"/>
    </xf>
    <xf numFmtId="0" fontId="46" fillId="0" borderId="0" xfId="0" applyFont="1" applyBorder="1" applyAlignment="1">
      <alignment vertical="center"/>
    </xf>
    <xf numFmtId="0" fontId="46" fillId="6" borderId="0" xfId="0" applyFont="1" applyFill="1" applyBorder="1" applyAlignment="1">
      <alignment horizontal="center" vertical="center"/>
    </xf>
    <xf numFmtId="0" fontId="46" fillId="24" borderId="0" xfId="0" applyFont="1" applyFill="1" applyBorder="1" applyAlignment="1">
      <alignment horizontal="center" vertical="center"/>
    </xf>
    <xf numFmtId="11" fontId="46" fillId="6" borderId="0" xfId="0" applyNumberFormat="1" applyFont="1" applyFill="1" applyBorder="1" applyAlignment="1">
      <alignment horizontal="center" vertical="center"/>
    </xf>
    <xf numFmtId="0" fontId="46" fillId="22" borderId="0" xfId="0" applyFont="1" applyFill="1" applyBorder="1" applyAlignment="1">
      <alignment horizontal="center" vertical="center"/>
    </xf>
    <xf numFmtId="0" fontId="46" fillId="17" borderId="0" xfId="0" applyFont="1" applyFill="1" applyBorder="1" applyAlignment="1">
      <alignment vertical="center" wrapText="1"/>
    </xf>
    <xf numFmtId="0" fontId="45" fillId="4" borderId="26" xfId="0" applyFont="1" applyFill="1" applyBorder="1" applyAlignment="1">
      <alignment horizontal="center" vertical="center" wrapText="1"/>
    </xf>
    <xf numFmtId="0" fontId="46" fillId="24" borderId="0" xfId="0" applyFont="1" applyFill="1" applyBorder="1" applyAlignment="1">
      <alignment horizontal="center" vertical="center" wrapText="1"/>
    </xf>
    <xf numFmtId="0" fontId="46" fillId="4" borderId="0" xfId="0" applyFont="1" applyFill="1" applyBorder="1" applyAlignment="1">
      <alignment horizontal="center" vertical="center"/>
    </xf>
    <xf numFmtId="0" fontId="0" fillId="0" borderId="12" xfId="0" applyFont="1" applyBorder="1" applyAlignment="1">
      <alignment vertical="center"/>
    </xf>
    <xf numFmtId="0" fontId="0" fillId="0" borderId="19" xfId="0" applyFont="1" applyBorder="1" applyAlignment="1">
      <alignment vertical="center"/>
    </xf>
    <xf numFmtId="0" fontId="46" fillId="4" borderId="21" xfId="0" applyFont="1" applyFill="1" applyBorder="1" applyAlignment="1">
      <alignment horizontal="center" vertical="center" wrapText="1"/>
    </xf>
    <xf numFmtId="0" fontId="46" fillId="4" borderId="11" xfId="0" applyFont="1" applyFill="1" applyBorder="1" applyAlignment="1">
      <alignment vertical="center" wrapText="1"/>
    </xf>
    <xf numFmtId="0" fontId="46" fillId="24" borderId="12" xfId="0" applyFont="1" applyFill="1" applyBorder="1" applyAlignment="1">
      <alignment horizontal="center" vertical="center" wrapText="1"/>
    </xf>
    <xf numFmtId="11" fontId="46" fillId="4" borderId="12" xfId="0" applyNumberFormat="1" applyFont="1" applyFill="1" applyBorder="1" applyAlignment="1">
      <alignment horizontal="center" vertical="center" wrapText="1"/>
    </xf>
    <xf numFmtId="0" fontId="46" fillId="4" borderId="12" xfId="0" applyFont="1" applyFill="1" applyBorder="1" applyAlignment="1">
      <alignment vertical="center" wrapText="1"/>
    </xf>
    <xf numFmtId="181" fontId="46" fillId="17" borderId="12" xfId="0" applyNumberFormat="1" applyFont="1" applyFill="1" applyBorder="1" applyAlignment="1">
      <alignment horizontal="center" vertical="center" wrapText="1"/>
    </xf>
    <xf numFmtId="180" fontId="46" fillId="17" borderId="12" xfId="0" applyNumberFormat="1" applyFont="1" applyFill="1" applyBorder="1" applyAlignment="1">
      <alignment horizontal="center" vertical="center" wrapText="1"/>
    </xf>
    <xf numFmtId="0" fontId="46" fillId="4" borderId="13" xfId="0" applyFont="1" applyFill="1" applyBorder="1" applyAlignment="1">
      <alignment horizontal="center" vertical="center" wrapText="1"/>
    </xf>
    <xf numFmtId="181" fontId="46" fillId="17" borderId="0" xfId="0" applyNumberFormat="1" applyFont="1" applyFill="1" applyBorder="1" applyAlignment="1">
      <alignment horizontal="center" vertical="center" wrapText="1"/>
    </xf>
    <xf numFmtId="180" fontId="46" fillId="17" borderId="0" xfId="0" applyNumberFormat="1" applyFont="1" applyFill="1" applyBorder="1" applyAlignment="1">
      <alignment horizontal="center" vertical="center" wrapText="1"/>
    </xf>
    <xf numFmtId="0" fontId="46" fillId="4" borderId="25" xfId="0" applyFont="1" applyFill="1" applyBorder="1" applyAlignment="1">
      <alignment horizontal="center" vertical="center" wrapText="1"/>
    </xf>
    <xf numFmtId="0" fontId="46" fillId="0" borderId="31" xfId="0" applyFont="1" applyBorder="1" applyAlignment="1">
      <alignment vertical="center"/>
    </xf>
    <xf numFmtId="0" fontId="46" fillId="4" borderId="26" xfId="0" applyFont="1" applyFill="1" applyBorder="1" applyAlignment="1">
      <alignment horizontal="center" vertical="center" wrapText="1"/>
    </xf>
    <xf numFmtId="0" fontId="46" fillId="4" borderId="27" xfId="0" applyFont="1" applyFill="1" applyBorder="1" applyAlignment="1">
      <alignment vertical="center" wrapText="1"/>
    </xf>
    <xf numFmtId="0" fontId="46" fillId="4" borderId="19" xfId="0" applyFont="1" applyFill="1" applyBorder="1" applyAlignment="1">
      <alignment horizontal="center" vertical="center" wrapText="1"/>
    </xf>
    <xf numFmtId="0" fontId="46" fillId="24" borderId="19" xfId="0" applyFont="1" applyFill="1" applyBorder="1" applyAlignment="1">
      <alignment horizontal="center" vertical="center" wrapText="1"/>
    </xf>
    <xf numFmtId="0" fontId="46" fillId="4" borderId="19" xfId="0" applyFont="1" applyFill="1" applyBorder="1" applyAlignment="1">
      <alignment horizontal="center" vertical="center"/>
    </xf>
    <xf numFmtId="0" fontId="46" fillId="4" borderId="19" xfId="0" applyFont="1" applyFill="1" applyBorder="1" applyAlignment="1">
      <alignment vertical="center" wrapText="1"/>
    </xf>
    <xf numFmtId="0" fontId="46" fillId="4" borderId="15" xfId="0" applyFont="1" applyFill="1" applyBorder="1" applyAlignment="1">
      <alignment horizontal="center" vertical="center" wrapText="1"/>
    </xf>
    <xf numFmtId="180" fontId="46" fillId="17" borderId="15" xfId="0" applyNumberFormat="1" applyFont="1" applyFill="1" applyBorder="1" applyAlignment="1">
      <alignment horizontal="center" vertical="center" wrapText="1"/>
    </xf>
    <xf numFmtId="0" fontId="46" fillId="4" borderId="20" xfId="0" applyFont="1" applyFill="1" applyBorder="1" applyAlignment="1">
      <alignment horizontal="center" vertical="center" wrapText="1"/>
    </xf>
    <xf numFmtId="0" fontId="46" fillId="4" borderId="30" xfId="0" applyFont="1" applyFill="1" applyBorder="1" applyAlignment="1">
      <alignment horizontal="center" vertical="center" wrapText="1"/>
    </xf>
    <xf numFmtId="0" fontId="46" fillId="4" borderId="29" xfId="0" applyFont="1" applyFill="1" applyBorder="1" applyAlignment="1">
      <alignment vertical="center" wrapText="1"/>
    </xf>
    <xf numFmtId="0" fontId="46" fillId="4" borderId="24" xfId="0" applyFont="1" applyFill="1" applyBorder="1" applyAlignment="1">
      <alignment horizontal="center" vertical="center"/>
    </xf>
    <xf numFmtId="0" fontId="46" fillId="24" borderId="24" xfId="0" applyFont="1" applyFill="1" applyBorder="1" applyAlignment="1">
      <alignment horizontal="center" vertical="center"/>
    </xf>
    <xf numFmtId="0" fontId="46" fillId="4" borderId="24" xfId="0" applyFont="1" applyFill="1" applyBorder="1" applyAlignment="1">
      <alignment horizontal="center" vertical="center" wrapText="1"/>
    </xf>
    <xf numFmtId="180" fontId="46" fillId="22" borderId="24" xfId="0" applyNumberFormat="1" applyFont="1" applyFill="1" applyBorder="1" applyAlignment="1">
      <alignment horizontal="center" vertical="center" wrapText="1"/>
    </xf>
    <xf numFmtId="0" fontId="46" fillId="22" borderId="24" xfId="0" applyFont="1" applyFill="1" applyBorder="1" applyAlignment="1">
      <alignment horizontal="center" vertical="center" wrapText="1"/>
    </xf>
    <xf numFmtId="0" fontId="42" fillId="4" borderId="34" xfId="0" applyFont="1" applyFill="1" applyBorder="1" applyAlignment="1">
      <alignment horizontal="center" vertical="center" wrapText="1"/>
    </xf>
    <xf numFmtId="0" fontId="42" fillId="4" borderId="25" xfId="0" applyFont="1" applyFill="1" applyBorder="1" applyAlignment="1">
      <alignment horizontal="center" vertical="center" wrapText="1"/>
    </xf>
    <xf numFmtId="0" fontId="46" fillId="4" borderId="28" xfId="0" applyFont="1" applyFill="1" applyBorder="1" applyAlignment="1">
      <alignment horizontal="center" vertical="center" wrapText="1"/>
    </xf>
    <xf numFmtId="0" fontId="46" fillId="4" borderId="22" xfId="0" applyFont="1" applyFill="1" applyBorder="1" applyAlignment="1">
      <alignment vertical="center" wrapText="1"/>
    </xf>
    <xf numFmtId="0" fontId="46" fillId="4" borderId="15" xfId="0" applyFont="1" applyFill="1" applyBorder="1" applyAlignment="1">
      <alignment horizontal="center" vertical="center"/>
    </xf>
    <xf numFmtId="0" fontId="46" fillId="24" borderId="15" xfId="0" applyFont="1" applyFill="1" applyBorder="1" applyAlignment="1">
      <alignment horizontal="center" vertical="center"/>
    </xf>
    <xf numFmtId="180" fontId="46" fillId="22" borderId="15" xfId="0" applyNumberFormat="1" applyFont="1" applyFill="1" applyBorder="1" applyAlignment="1">
      <alignment horizontal="center" vertical="center" wrapText="1"/>
    </xf>
    <xf numFmtId="0" fontId="46" fillId="22" borderId="15" xfId="0" applyFont="1" applyFill="1" applyBorder="1" applyAlignment="1">
      <alignment horizontal="center" vertical="center" wrapText="1"/>
    </xf>
    <xf numFmtId="0" fontId="42" fillId="4" borderId="16" xfId="0" applyFont="1" applyFill="1" applyBorder="1" applyAlignment="1">
      <alignment horizontal="center" vertical="center" wrapText="1"/>
    </xf>
    <xf numFmtId="0" fontId="46" fillId="24" borderId="24" xfId="0" applyFont="1" applyFill="1" applyBorder="1" applyAlignment="1">
      <alignment horizontal="center" vertical="center" wrapText="1"/>
    </xf>
    <xf numFmtId="11" fontId="46" fillId="4" borderId="24" xfId="0" applyNumberFormat="1" applyFont="1" applyFill="1" applyBorder="1" applyAlignment="1">
      <alignment horizontal="center" vertical="center" wrapText="1"/>
    </xf>
    <xf numFmtId="0" fontId="46" fillId="22" borderId="24" xfId="0" applyFont="1" applyFill="1" applyBorder="1" applyAlignment="1">
      <alignment vertical="center" wrapText="1"/>
    </xf>
    <xf numFmtId="180" fontId="46" fillId="4" borderId="24" xfId="0" applyNumberFormat="1" applyFont="1" applyFill="1" applyBorder="1" applyAlignment="1">
      <alignment horizontal="center" vertical="center" wrapText="1"/>
    </xf>
    <xf numFmtId="0" fontId="46" fillId="22" borderId="34" xfId="0" applyFont="1" applyFill="1" applyBorder="1" applyAlignment="1">
      <alignment horizontal="center" vertical="center" wrapText="1"/>
    </xf>
    <xf numFmtId="0" fontId="46" fillId="22" borderId="0" xfId="0" applyFont="1" applyFill="1" applyBorder="1" applyAlignment="1">
      <alignment vertical="center" wrapText="1"/>
    </xf>
    <xf numFmtId="180" fontId="46" fillId="4" borderId="0" xfId="0" applyNumberFormat="1" applyFont="1" applyFill="1" applyBorder="1" applyAlignment="1">
      <alignment horizontal="center" vertical="center" wrapText="1"/>
    </xf>
    <xf numFmtId="0" fontId="46" fillId="22" borderId="19" xfId="0" applyFont="1" applyFill="1" applyBorder="1" applyAlignment="1">
      <alignment horizontal="center" vertical="center" wrapText="1"/>
    </xf>
    <xf numFmtId="11" fontId="46" fillId="4" borderId="19" xfId="0" applyNumberFormat="1" applyFont="1" applyFill="1" applyBorder="1" applyAlignment="1">
      <alignment horizontal="center" vertical="center" wrapText="1"/>
    </xf>
    <xf numFmtId="0" fontId="46" fillId="22" borderId="19" xfId="0" applyFont="1" applyFill="1" applyBorder="1" applyAlignment="1">
      <alignment vertical="center" wrapText="1"/>
    </xf>
    <xf numFmtId="180" fontId="46" fillId="4" borderId="19" xfId="0" applyNumberFormat="1" applyFont="1" applyFill="1" applyBorder="1" applyAlignment="1">
      <alignment horizontal="center" vertical="center" wrapText="1"/>
    </xf>
    <xf numFmtId="0" fontId="46" fillId="22" borderId="20" xfId="0" applyFont="1" applyFill="1" applyBorder="1" applyAlignment="1">
      <alignment horizontal="center" vertical="center" wrapText="1"/>
    </xf>
    <xf numFmtId="0" fontId="48" fillId="0" borderId="0" xfId="0" applyFont="1" applyBorder="1" applyAlignment="1">
      <alignment horizontal="center" vertical="center"/>
    </xf>
    <xf numFmtId="11" fontId="46" fillId="0" borderId="0" xfId="0" applyNumberFormat="1" applyFont="1" applyBorder="1" applyAlignment="1">
      <alignment horizontal="center" vertical="center"/>
    </xf>
    <xf numFmtId="0" fontId="49" fillId="0" borderId="0" xfId="0" applyFont="1" applyBorder="1" applyAlignment="1">
      <alignment horizontal="center" vertical="center"/>
    </xf>
    <xf numFmtId="0" fontId="50" fillId="0" borderId="0" xfId="0" applyFont="1" applyBorder="1" applyAlignment="1">
      <alignment horizontal="center" vertical="center"/>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49" fillId="0" borderId="0" xfId="0" applyFont="1" applyBorder="1" applyAlignment="1">
      <alignment vertical="center"/>
    </xf>
    <xf numFmtId="11" fontId="22" fillId="22" borderId="0" xfId="0" applyNumberFormat="1" applyFont="1" applyFill="1" applyBorder="1" applyAlignment="1">
      <alignment horizontal="right" vertical="center" wrapText="1"/>
    </xf>
    <xf numFmtId="0" fontId="22" fillId="0" borderId="0" xfId="0" applyFont="1" applyFill="1" applyBorder="1" applyAlignment="1">
      <alignment horizontal="right" vertical="center" wrapText="1"/>
    </xf>
    <xf numFmtId="11" fontId="55" fillId="0" borderId="0" xfId="0" applyNumberFormat="1" applyFont="1" applyFill="1" applyBorder="1" applyAlignment="1">
      <alignment horizontal="right" vertical="center" wrapText="1"/>
    </xf>
    <xf numFmtId="0" fontId="35" fillId="0" borderId="0" xfId="0" applyFont="1" applyBorder="1" applyAlignment="1">
      <alignment wrapText="1"/>
    </xf>
    <xf numFmtId="0" fontId="35" fillId="0" borderId="0" xfId="0" applyFont="1" applyBorder="1" applyAlignment="1">
      <alignment horizontal="center" wrapText="1"/>
    </xf>
    <xf numFmtId="0" fontId="21" fillId="6" borderId="23" xfId="0" applyFont="1" applyFill="1" applyBorder="1" applyAlignment="1">
      <alignment horizontal="center" vertical="center" wrapText="1"/>
    </xf>
    <xf numFmtId="0" fontId="22" fillId="0" borderId="15" xfId="0" applyFont="1" applyBorder="1" applyAlignment="1">
      <alignment/>
    </xf>
    <xf numFmtId="0" fontId="22" fillId="6" borderId="21" xfId="0" applyFont="1" applyFill="1" applyBorder="1" applyAlignment="1">
      <alignment horizontal="center" vertical="center"/>
    </xf>
    <xf numFmtId="0" fontId="22" fillId="6" borderId="12" xfId="0" applyFont="1" applyFill="1" applyBorder="1" applyAlignment="1">
      <alignment vertical="center"/>
    </xf>
    <xf numFmtId="0" fontId="22" fillId="6" borderId="12" xfId="0" applyFont="1" applyFill="1" applyBorder="1" applyAlignment="1">
      <alignment horizontal="center" vertical="center"/>
    </xf>
    <xf numFmtId="0" fontId="22" fillId="24" borderId="12" xfId="0" applyFont="1" applyFill="1" applyBorder="1" applyAlignment="1">
      <alignment horizontal="center" vertical="center"/>
    </xf>
    <xf numFmtId="0" fontId="22" fillId="6" borderId="12" xfId="0" applyFont="1" applyFill="1" applyBorder="1" applyAlignment="1">
      <alignment horizontal="center" vertical="center" wrapText="1"/>
    </xf>
    <xf numFmtId="0" fontId="22" fillId="6" borderId="13" xfId="0" applyFont="1" applyFill="1" applyBorder="1" applyAlignment="1">
      <alignment horizontal="center" vertical="center"/>
    </xf>
    <xf numFmtId="0" fontId="22" fillId="6" borderId="14" xfId="0" applyFont="1" applyFill="1" applyBorder="1" applyAlignment="1">
      <alignment horizontal="center" vertical="center"/>
    </xf>
    <xf numFmtId="0" fontId="22" fillId="6" borderId="0" xfId="0" applyFont="1" applyFill="1" applyBorder="1" applyAlignment="1">
      <alignment horizontal="center" vertical="center"/>
    </xf>
    <xf numFmtId="0" fontId="22" fillId="24" borderId="0" xfId="0" applyFont="1" applyFill="1" applyBorder="1" applyAlignment="1">
      <alignment horizontal="center" vertical="center"/>
    </xf>
    <xf numFmtId="0" fontId="22" fillId="6" borderId="25" xfId="0" applyFont="1" applyFill="1" applyBorder="1" applyAlignment="1">
      <alignment horizontal="center" vertical="center"/>
    </xf>
    <xf numFmtId="0" fontId="22" fillId="6" borderId="26" xfId="0" applyFont="1" applyFill="1" applyBorder="1" applyAlignment="1">
      <alignment horizontal="center" vertical="center"/>
    </xf>
    <xf numFmtId="0" fontId="22" fillId="6" borderId="19" xfId="0" applyFont="1" applyFill="1" applyBorder="1" applyAlignment="1">
      <alignment vertical="center"/>
    </xf>
    <xf numFmtId="0" fontId="22" fillId="6" borderId="19" xfId="0" applyFont="1" applyFill="1" applyBorder="1" applyAlignment="1">
      <alignment horizontal="center" vertical="center"/>
    </xf>
    <xf numFmtId="0" fontId="22" fillId="24" borderId="19" xfId="0" applyFont="1" applyFill="1" applyBorder="1" applyAlignment="1">
      <alignment horizontal="center" vertical="center"/>
    </xf>
    <xf numFmtId="0" fontId="22" fillId="6" borderId="20" xfId="0" applyFont="1" applyFill="1" applyBorder="1" applyAlignment="1">
      <alignment horizontal="center" vertical="center"/>
    </xf>
    <xf numFmtId="0" fontId="22" fillId="0" borderId="0" xfId="0" applyFont="1" applyBorder="1" applyAlignment="1">
      <alignment horizontal="center"/>
    </xf>
    <xf numFmtId="0" fontId="22" fillId="0" borderId="19" xfId="0" applyFont="1" applyFill="1" applyBorder="1" applyAlignment="1">
      <alignment vertical="center" wrapText="1"/>
    </xf>
    <xf numFmtId="11" fontId="0" fillId="0" borderId="0" xfId="0" applyNumberFormat="1" applyFont="1" applyBorder="1" applyAlignment="1">
      <alignment/>
    </xf>
    <xf numFmtId="0" fontId="22" fillId="24" borderId="0" xfId="0" applyFont="1" applyFill="1" applyBorder="1" applyAlignment="1">
      <alignment horizontal="right" vertical="center" wrapText="1"/>
    </xf>
    <xf numFmtId="0" fontId="22" fillId="24" borderId="19" xfId="0" applyFont="1" applyFill="1" applyBorder="1" applyAlignment="1">
      <alignment horizontal="right" vertical="center" wrapText="1"/>
    </xf>
    <xf numFmtId="0" fontId="22" fillId="6" borderId="48" xfId="0" applyFont="1" applyFill="1" applyBorder="1" applyAlignment="1">
      <alignment vertical="center" wrapText="1"/>
    </xf>
    <xf numFmtId="0" fontId="21" fillId="0" borderId="0" xfId="0" applyFont="1" applyFill="1" applyBorder="1" applyAlignment="1">
      <alignment/>
    </xf>
    <xf numFmtId="0" fontId="18" fillId="0" borderId="0" xfId="0" applyFont="1" applyBorder="1" applyAlignment="1">
      <alignment horizontal="center" vertical="center" wrapText="1"/>
    </xf>
    <xf numFmtId="0" fontId="20" fillId="0" borderId="19" xfId="0" applyFont="1" applyBorder="1" applyAlignment="1">
      <alignment vertical="center" wrapText="1"/>
    </xf>
    <xf numFmtId="0" fontId="21" fillId="6" borderId="12" xfId="0" applyFont="1" applyFill="1" applyBorder="1" applyAlignment="1">
      <alignment horizontal="center" vertical="center" wrapText="1"/>
    </xf>
    <xf numFmtId="0" fontId="21" fillId="0" borderId="0" xfId="0" applyFont="1" applyBorder="1" applyAlignment="1">
      <alignment/>
    </xf>
    <xf numFmtId="0" fontId="18"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right" vertical="center" wrapText="1"/>
      <protection/>
    </xf>
    <xf numFmtId="0" fontId="21" fillId="6"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justify" vertical="top"/>
      <protection/>
    </xf>
    <xf numFmtId="0" fontId="27" fillId="0" borderId="0" xfId="0" applyNumberFormat="1" applyFont="1" applyFill="1" applyBorder="1" applyAlignment="1" applyProtection="1">
      <alignment horizontal="justify" vertical="top"/>
      <protection/>
    </xf>
    <xf numFmtId="0" fontId="32" fillId="0" borderId="0" xfId="0" applyNumberFormat="1" applyFont="1" applyFill="1" applyBorder="1" applyAlignment="1" applyProtection="1">
      <alignment horizontal="justify" vertical="top" wrapText="1"/>
      <protection/>
    </xf>
    <xf numFmtId="0" fontId="26"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top"/>
      <protection/>
    </xf>
    <xf numFmtId="0" fontId="27" fillId="0" borderId="0" xfId="0" applyNumberFormat="1" applyFont="1" applyFill="1" applyBorder="1" applyAlignment="1" applyProtection="1">
      <alignment vertical="top" wrapText="1"/>
      <protection/>
    </xf>
    <xf numFmtId="0" fontId="24" fillId="0" borderId="0" xfId="0" applyNumberFormat="1" applyFont="1" applyFill="1" applyBorder="1" applyAlignment="1" applyProtection="1">
      <alignment horizontal="justify" vertical="top" wrapText="1"/>
      <protection/>
    </xf>
    <xf numFmtId="0" fontId="33" fillId="0" borderId="0" xfId="0" applyNumberFormat="1" applyFont="1" applyFill="1" applyBorder="1" applyAlignment="1" applyProtection="1">
      <alignment horizontal="left" vertical="top"/>
      <protection/>
    </xf>
    <xf numFmtId="0" fontId="28" fillId="0" borderId="0" xfId="0" applyNumberFormat="1" applyFont="1" applyFill="1" applyBorder="1" applyAlignment="1" applyProtection="1">
      <alignment horizontal="justify" vertical="top" wrapText="1"/>
      <protection/>
    </xf>
    <xf numFmtId="0" fontId="23" fillId="0" borderId="0" xfId="0" applyNumberFormat="1" applyFont="1" applyFill="1" applyBorder="1" applyAlignment="1" applyProtection="1">
      <alignment vertical="top" wrapText="1"/>
      <protection/>
    </xf>
    <xf numFmtId="0" fontId="23" fillId="0" borderId="0" xfId="0" applyNumberFormat="1" applyFont="1" applyFill="1" applyBorder="1" applyAlignment="1" applyProtection="1">
      <alignment horizontal="justify" vertical="top"/>
      <protection/>
    </xf>
    <xf numFmtId="0" fontId="0" fillId="0" borderId="0" xfId="0" applyNumberFormat="1" applyFont="1" applyFill="1" applyBorder="1" applyAlignment="1" applyProtection="1">
      <alignment horizontal="justify" vertical="top" wrapText="1"/>
      <protection/>
    </xf>
    <xf numFmtId="0" fontId="34" fillId="0" borderId="0" xfId="0" applyNumberFormat="1" applyFont="1" applyFill="1" applyBorder="1" applyAlignment="1" applyProtection="1">
      <alignment horizontal="left" vertical="top"/>
      <protection/>
    </xf>
    <xf numFmtId="0" fontId="20" fillId="0" borderId="49" xfId="0" applyFont="1" applyBorder="1" applyAlignment="1">
      <alignment vertical="center" wrapText="1"/>
    </xf>
    <xf numFmtId="0" fontId="36" fillId="0" borderId="0"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14" xfId="0" applyFont="1" applyFill="1" applyBorder="1" applyAlignment="1">
      <alignment vertical="center" wrapText="1"/>
    </xf>
    <xf numFmtId="0" fontId="22" fillId="6" borderId="23" xfId="0" applyFont="1" applyFill="1" applyBorder="1" applyAlignment="1">
      <alignment vertical="center" wrapText="1"/>
    </xf>
    <xf numFmtId="0" fontId="22" fillId="6" borderId="0" xfId="0" applyFont="1" applyFill="1" applyBorder="1" applyAlignment="1">
      <alignment horizontal="right" vertical="center" wrapText="1"/>
    </xf>
    <xf numFmtId="11" fontId="22" fillId="6" borderId="0" xfId="0" applyNumberFormat="1" applyFont="1" applyFill="1" applyBorder="1" applyAlignment="1">
      <alignment horizontal="right" vertical="center" wrapText="1"/>
    </xf>
    <xf numFmtId="0" fontId="22" fillId="6" borderId="0" xfId="0" applyFont="1" applyFill="1" applyBorder="1" applyAlignment="1">
      <alignment horizontal="center" vertical="center" wrapText="1"/>
    </xf>
    <xf numFmtId="0" fontId="22" fillId="6" borderId="0" xfId="0" applyFont="1" applyFill="1" applyBorder="1" applyAlignment="1">
      <alignment vertical="center" wrapText="1"/>
    </xf>
    <xf numFmtId="180" fontId="22" fillId="6" borderId="0" xfId="0" applyNumberFormat="1" applyFont="1" applyFill="1" applyBorder="1" applyAlignment="1">
      <alignment horizontal="center" vertical="center" wrapText="1"/>
    </xf>
    <xf numFmtId="0" fontId="22" fillId="6" borderId="25"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18" fillId="0" borderId="11" xfId="0" applyFont="1" applyBorder="1" applyAlignment="1">
      <alignment horizontal="center" vertical="center" wrapText="1"/>
    </xf>
    <xf numFmtId="0" fontId="20" fillId="0" borderId="31" xfId="0" applyFont="1" applyBorder="1" applyAlignment="1">
      <alignment vertical="center" wrapText="1"/>
    </xf>
    <xf numFmtId="0" fontId="38" fillId="0" borderId="11" xfId="0" applyFont="1" applyBorder="1" applyAlignment="1">
      <alignment horizontal="center" vertical="center" wrapText="1"/>
    </xf>
    <xf numFmtId="0" fontId="20" fillId="0" borderId="11" xfId="0" applyFont="1" applyBorder="1" applyAlignment="1">
      <alignment vertical="center" wrapText="1"/>
    </xf>
    <xf numFmtId="0" fontId="21" fillId="6" borderId="24" xfId="0" applyFont="1" applyFill="1" applyBorder="1" applyAlignment="1">
      <alignment horizontal="center" vertical="center" wrapText="1"/>
    </xf>
    <xf numFmtId="0" fontId="40" fillId="6" borderId="0" xfId="0" applyFont="1" applyFill="1" applyBorder="1" applyAlignment="1">
      <alignment vertical="center" wrapText="1"/>
    </xf>
    <xf numFmtId="0" fontId="40" fillId="6" borderId="0" xfId="0" applyNumberFormat="1" applyFont="1" applyFill="1" applyBorder="1" applyAlignment="1">
      <alignment vertical="center" wrapText="1"/>
    </xf>
    <xf numFmtId="0" fontId="20" fillId="0" borderId="23" xfId="0" applyFont="1" applyBorder="1" applyAlignment="1">
      <alignment vertical="center" wrapText="1"/>
    </xf>
    <xf numFmtId="11" fontId="45" fillId="4" borderId="0" xfId="0" applyNumberFormat="1" applyFont="1" applyFill="1" applyBorder="1" applyAlignment="1">
      <alignment horizontal="center" vertical="center" wrapText="1"/>
    </xf>
    <xf numFmtId="0" fontId="45" fillId="4" borderId="14" xfId="0" applyFont="1" applyFill="1" applyBorder="1" applyAlignment="1">
      <alignment horizontal="center" vertical="center" wrapText="1"/>
    </xf>
    <xf numFmtId="0" fontId="45" fillId="4" borderId="23" xfId="0" applyFont="1" applyFill="1" applyBorder="1" applyAlignment="1">
      <alignment horizontal="center" vertical="center" wrapText="1"/>
    </xf>
    <xf numFmtId="0" fontId="41" fillId="0" borderId="11" xfId="0" applyFont="1" applyBorder="1" applyAlignment="1">
      <alignment horizontal="center" vertical="center" wrapText="1"/>
    </xf>
    <xf numFmtId="0" fontId="43" fillId="0" borderId="26" xfId="0" applyFont="1" applyBorder="1" applyAlignment="1">
      <alignment vertical="center" wrapText="1"/>
    </xf>
    <xf numFmtId="0" fontId="44" fillId="6" borderId="12" xfId="0" applyFont="1" applyFill="1" applyBorder="1" applyAlignment="1">
      <alignment horizontal="center" vertical="center" wrapText="1"/>
    </xf>
    <xf numFmtId="0" fontId="20" fillId="0" borderId="26" xfId="0" applyFont="1" applyBorder="1" applyAlignment="1">
      <alignment vertical="center" wrapText="1"/>
    </xf>
    <xf numFmtId="0" fontId="20" fillId="0" borderId="14"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20" fillId="0" borderId="47" xfId="0" applyFont="1" applyBorder="1" applyAlignment="1">
      <alignment vertical="center" wrapText="1"/>
    </xf>
    <xf numFmtId="0" fontId="46" fillId="4" borderId="0" xfId="0" applyFont="1" applyFill="1" applyBorder="1" applyAlignment="1">
      <alignment horizontal="center" vertical="center" wrapText="1"/>
    </xf>
    <xf numFmtId="0" fontId="46" fillId="4" borderId="14" xfId="0" applyFont="1" applyFill="1" applyBorder="1" applyAlignment="1">
      <alignment horizontal="center" vertical="center" wrapText="1"/>
    </xf>
    <xf numFmtId="0" fontId="40" fillId="0" borderId="0" xfId="0" applyFont="1" applyBorder="1" applyAlignment="1">
      <alignment vertical="center" wrapText="1"/>
    </xf>
    <xf numFmtId="0" fontId="35" fillId="0" borderId="0" xfId="0" applyNumberFormat="1" applyFont="1" applyBorder="1" applyAlignment="1">
      <alignment vertical="top" wrapText="1"/>
    </xf>
    <xf numFmtId="0" fontId="38" fillId="0" borderId="0" xfId="0" applyFont="1" applyBorder="1" applyAlignment="1">
      <alignment horizontal="center" vertical="center" wrapText="1"/>
    </xf>
    <xf numFmtId="0" fontId="20" fillId="0" borderId="19"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781050</xdr:colOff>
      <xdr:row>0</xdr:row>
      <xdr:rowOff>0</xdr:rowOff>
    </xdr:from>
    <xdr:to>
      <xdr:col>9</xdr:col>
      <xdr:colOff>752475</xdr:colOff>
      <xdr:row>0</xdr:row>
      <xdr:rowOff>0</xdr:rowOff>
    </xdr:to>
    <xdr:pic>
      <xdr:nvPicPr>
        <xdr:cNvPr id="1" name="Picture 1"/>
        <xdr:cNvPicPr preferRelativeResize="1">
          <a:picLocks noChangeAspect="1"/>
        </xdr:cNvPicPr>
      </xdr:nvPicPr>
      <xdr:blipFill>
        <a:blip r:embed="rId1"/>
        <a:stretch>
          <a:fillRect/>
        </a:stretch>
      </xdr:blipFill>
      <xdr:spPr>
        <a:xfrm>
          <a:off x="7162800" y="0"/>
          <a:ext cx="2895600" cy="0"/>
        </a:xfrm>
        <a:prstGeom prst="rect">
          <a:avLst/>
        </a:prstGeom>
        <a:noFill/>
        <a:ln w="9525" cmpd="sng">
          <a:noFill/>
        </a:ln>
      </xdr:spPr>
    </xdr:pic>
    <xdr:clientData/>
  </xdr:twoCellAnchor>
  <xdr:twoCellAnchor>
    <xdr:from>
      <xdr:col>7</xdr:col>
      <xdr:colOff>0</xdr:colOff>
      <xdr:row>0</xdr:row>
      <xdr:rowOff>0</xdr:rowOff>
    </xdr:from>
    <xdr:to>
      <xdr:col>11</xdr:col>
      <xdr:colOff>57150</xdr:colOff>
      <xdr:row>0</xdr:row>
      <xdr:rowOff>0</xdr:rowOff>
    </xdr:to>
    <xdr:pic>
      <xdr:nvPicPr>
        <xdr:cNvPr id="2" name="Picture 2"/>
        <xdr:cNvPicPr preferRelativeResize="1">
          <a:picLocks noChangeAspect="1"/>
        </xdr:cNvPicPr>
      </xdr:nvPicPr>
      <xdr:blipFill>
        <a:blip r:embed="rId2"/>
        <a:stretch>
          <a:fillRect/>
        </a:stretch>
      </xdr:blipFill>
      <xdr:spPr>
        <a:xfrm>
          <a:off x="7181850" y="0"/>
          <a:ext cx="4610100" cy="0"/>
        </a:xfrm>
        <a:prstGeom prst="rect">
          <a:avLst/>
        </a:prstGeom>
        <a:noFill/>
        <a:ln w="9525" cmpd="sng">
          <a:noFill/>
        </a:ln>
      </xdr:spPr>
    </xdr:pic>
    <xdr:clientData/>
  </xdr:twoCellAnchor>
  <xdr:twoCellAnchor>
    <xdr:from>
      <xdr:col>7</xdr:col>
      <xdr:colOff>0</xdr:colOff>
      <xdr:row>0</xdr:row>
      <xdr:rowOff>0</xdr:rowOff>
    </xdr:from>
    <xdr:to>
      <xdr:col>10</xdr:col>
      <xdr:colOff>628650</xdr:colOff>
      <xdr:row>0</xdr:row>
      <xdr:rowOff>0</xdr:rowOff>
    </xdr:to>
    <xdr:pic>
      <xdr:nvPicPr>
        <xdr:cNvPr id="3" name="Picture 3"/>
        <xdr:cNvPicPr preferRelativeResize="1">
          <a:picLocks noChangeAspect="1"/>
        </xdr:cNvPicPr>
      </xdr:nvPicPr>
      <xdr:blipFill>
        <a:blip r:embed="rId3"/>
        <a:stretch>
          <a:fillRect/>
        </a:stretch>
      </xdr:blipFill>
      <xdr:spPr>
        <a:xfrm>
          <a:off x="7181850" y="0"/>
          <a:ext cx="4019550" cy="0"/>
        </a:xfrm>
        <a:prstGeom prst="rect">
          <a:avLst/>
        </a:prstGeom>
        <a:noFill/>
        <a:ln w="9525" cmpd="sng">
          <a:noFill/>
        </a:ln>
      </xdr:spPr>
    </xdr:pic>
    <xdr:clientData/>
  </xdr:twoCellAnchor>
  <xdr:twoCellAnchor>
    <xdr:from>
      <xdr:col>7</xdr:col>
      <xdr:colOff>0</xdr:colOff>
      <xdr:row>0</xdr:row>
      <xdr:rowOff>0</xdr:rowOff>
    </xdr:from>
    <xdr:to>
      <xdr:col>10</xdr:col>
      <xdr:colOff>628650</xdr:colOff>
      <xdr:row>0</xdr:row>
      <xdr:rowOff>0</xdr:rowOff>
    </xdr:to>
    <xdr:pic>
      <xdr:nvPicPr>
        <xdr:cNvPr id="4" name="Picture 4"/>
        <xdr:cNvPicPr preferRelativeResize="1">
          <a:picLocks noChangeAspect="1"/>
        </xdr:cNvPicPr>
      </xdr:nvPicPr>
      <xdr:blipFill>
        <a:blip r:embed="rId4"/>
        <a:stretch>
          <a:fillRect/>
        </a:stretch>
      </xdr:blipFill>
      <xdr:spPr>
        <a:xfrm>
          <a:off x="7181850" y="0"/>
          <a:ext cx="4019550" cy="0"/>
        </a:xfrm>
        <a:prstGeom prst="rect">
          <a:avLst/>
        </a:prstGeom>
        <a:noFill/>
        <a:ln w="9525" cmpd="sng">
          <a:noFill/>
        </a:ln>
      </xdr:spPr>
    </xdr:pic>
    <xdr:clientData/>
  </xdr:twoCellAnchor>
  <xdr:twoCellAnchor>
    <xdr:from>
      <xdr:col>7</xdr:col>
      <xdr:colOff>0</xdr:colOff>
      <xdr:row>0</xdr:row>
      <xdr:rowOff>0</xdr:rowOff>
    </xdr:from>
    <xdr:to>
      <xdr:col>10</xdr:col>
      <xdr:colOff>571500</xdr:colOff>
      <xdr:row>0</xdr:row>
      <xdr:rowOff>0</xdr:rowOff>
    </xdr:to>
    <xdr:pic>
      <xdr:nvPicPr>
        <xdr:cNvPr id="5" name="Picture 5"/>
        <xdr:cNvPicPr preferRelativeResize="1">
          <a:picLocks noChangeAspect="1"/>
        </xdr:cNvPicPr>
      </xdr:nvPicPr>
      <xdr:blipFill>
        <a:blip r:embed="rId5"/>
        <a:stretch>
          <a:fillRect/>
        </a:stretch>
      </xdr:blipFill>
      <xdr:spPr>
        <a:xfrm>
          <a:off x="7181850" y="0"/>
          <a:ext cx="3962400" cy="0"/>
        </a:xfrm>
        <a:prstGeom prst="rect">
          <a:avLst/>
        </a:prstGeom>
        <a:noFill/>
        <a:ln w="9525" cmpd="sng">
          <a:noFill/>
        </a:ln>
      </xdr:spPr>
    </xdr:pic>
    <xdr:clientData/>
  </xdr:twoCellAnchor>
  <xdr:twoCellAnchor>
    <xdr:from>
      <xdr:col>6</xdr:col>
      <xdr:colOff>781050</xdr:colOff>
      <xdr:row>36</xdr:row>
      <xdr:rowOff>57150</xdr:rowOff>
    </xdr:from>
    <xdr:to>
      <xdr:col>9</xdr:col>
      <xdr:colOff>752475</xdr:colOff>
      <xdr:row>45</xdr:row>
      <xdr:rowOff>66675</xdr:rowOff>
    </xdr:to>
    <xdr:pic>
      <xdr:nvPicPr>
        <xdr:cNvPr id="6" name="Picture 6"/>
        <xdr:cNvPicPr preferRelativeResize="1">
          <a:picLocks noChangeAspect="1"/>
        </xdr:cNvPicPr>
      </xdr:nvPicPr>
      <xdr:blipFill>
        <a:blip r:embed="rId1"/>
        <a:stretch>
          <a:fillRect/>
        </a:stretch>
      </xdr:blipFill>
      <xdr:spPr>
        <a:xfrm>
          <a:off x="7162800" y="10210800"/>
          <a:ext cx="2895600" cy="1714500"/>
        </a:xfrm>
        <a:prstGeom prst="rect">
          <a:avLst/>
        </a:prstGeom>
        <a:noFill/>
        <a:ln w="9525" cmpd="sng">
          <a:noFill/>
        </a:ln>
      </xdr:spPr>
    </xdr:pic>
    <xdr:clientData/>
  </xdr:twoCellAnchor>
  <xdr:twoCellAnchor>
    <xdr:from>
      <xdr:col>7</xdr:col>
      <xdr:colOff>0</xdr:colOff>
      <xdr:row>46</xdr:row>
      <xdr:rowOff>171450</xdr:rowOff>
    </xdr:from>
    <xdr:to>
      <xdr:col>11</xdr:col>
      <xdr:colOff>57150</xdr:colOff>
      <xdr:row>57</xdr:row>
      <xdr:rowOff>133350</xdr:rowOff>
    </xdr:to>
    <xdr:pic>
      <xdr:nvPicPr>
        <xdr:cNvPr id="7" name="Picture 7"/>
        <xdr:cNvPicPr preferRelativeResize="1">
          <a:picLocks noChangeAspect="1"/>
        </xdr:cNvPicPr>
      </xdr:nvPicPr>
      <xdr:blipFill>
        <a:blip r:embed="rId2"/>
        <a:stretch>
          <a:fillRect/>
        </a:stretch>
      </xdr:blipFill>
      <xdr:spPr>
        <a:xfrm>
          <a:off x="7181850" y="12220575"/>
          <a:ext cx="4610100" cy="2076450"/>
        </a:xfrm>
        <a:prstGeom prst="rect">
          <a:avLst/>
        </a:prstGeom>
        <a:noFill/>
        <a:ln w="9525" cmpd="sng">
          <a:noFill/>
        </a:ln>
      </xdr:spPr>
    </xdr:pic>
    <xdr:clientData/>
  </xdr:twoCellAnchor>
  <xdr:twoCellAnchor>
    <xdr:from>
      <xdr:col>7</xdr:col>
      <xdr:colOff>0</xdr:colOff>
      <xdr:row>59</xdr:row>
      <xdr:rowOff>142875</xdr:rowOff>
    </xdr:from>
    <xdr:to>
      <xdr:col>10</xdr:col>
      <xdr:colOff>628650</xdr:colOff>
      <xdr:row>71</xdr:row>
      <xdr:rowOff>114300</xdr:rowOff>
    </xdr:to>
    <xdr:pic>
      <xdr:nvPicPr>
        <xdr:cNvPr id="8" name="Picture 8"/>
        <xdr:cNvPicPr preferRelativeResize="1">
          <a:picLocks noChangeAspect="1"/>
        </xdr:cNvPicPr>
      </xdr:nvPicPr>
      <xdr:blipFill>
        <a:blip r:embed="rId3"/>
        <a:stretch>
          <a:fillRect/>
        </a:stretch>
      </xdr:blipFill>
      <xdr:spPr>
        <a:xfrm>
          <a:off x="7181850" y="14687550"/>
          <a:ext cx="4019550" cy="2276475"/>
        </a:xfrm>
        <a:prstGeom prst="rect">
          <a:avLst/>
        </a:prstGeom>
        <a:noFill/>
        <a:ln w="9525" cmpd="sng">
          <a:noFill/>
        </a:ln>
      </xdr:spPr>
    </xdr:pic>
    <xdr:clientData/>
  </xdr:twoCellAnchor>
  <xdr:twoCellAnchor>
    <xdr:from>
      <xdr:col>7</xdr:col>
      <xdr:colOff>0</xdr:colOff>
      <xdr:row>75</xdr:row>
      <xdr:rowOff>142875</xdr:rowOff>
    </xdr:from>
    <xdr:to>
      <xdr:col>10</xdr:col>
      <xdr:colOff>628650</xdr:colOff>
      <xdr:row>88</xdr:row>
      <xdr:rowOff>104775</xdr:rowOff>
    </xdr:to>
    <xdr:pic>
      <xdr:nvPicPr>
        <xdr:cNvPr id="9" name="Picture 9"/>
        <xdr:cNvPicPr preferRelativeResize="1">
          <a:picLocks noChangeAspect="1"/>
        </xdr:cNvPicPr>
      </xdr:nvPicPr>
      <xdr:blipFill>
        <a:blip r:embed="rId4"/>
        <a:stretch>
          <a:fillRect/>
        </a:stretch>
      </xdr:blipFill>
      <xdr:spPr>
        <a:xfrm>
          <a:off x="7181850" y="17754600"/>
          <a:ext cx="4019550" cy="2286000"/>
        </a:xfrm>
        <a:prstGeom prst="rect">
          <a:avLst/>
        </a:prstGeom>
        <a:noFill/>
        <a:ln w="9525" cmpd="sng">
          <a:noFill/>
        </a:ln>
      </xdr:spPr>
    </xdr:pic>
    <xdr:clientData/>
  </xdr:twoCellAnchor>
  <xdr:twoCellAnchor>
    <xdr:from>
      <xdr:col>7</xdr:col>
      <xdr:colOff>0</xdr:colOff>
      <xdr:row>92</xdr:row>
      <xdr:rowOff>123825</xdr:rowOff>
    </xdr:from>
    <xdr:to>
      <xdr:col>10</xdr:col>
      <xdr:colOff>571500</xdr:colOff>
      <xdr:row>101</xdr:row>
      <xdr:rowOff>142875</xdr:rowOff>
    </xdr:to>
    <xdr:pic>
      <xdr:nvPicPr>
        <xdr:cNvPr id="10" name="Picture 10"/>
        <xdr:cNvPicPr preferRelativeResize="1">
          <a:picLocks noChangeAspect="1"/>
        </xdr:cNvPicPr>
      </xdr:nvPicPr>
      <xdr:blipFill>
        <a:blip r:embed="rId5"/>
        <a:stretch>
          <a:fillRect/>
        </a:stretch>
      </xdr:blipFill>
      <xdr:spPr>
        <a:xfrm>
          <a:off x="7181850" y="20707350"/>
          <a:ext cx="3962400" cy="2171700"/>
        </a:xfrm>
        <a:prstGeom prst="rect">
          <a:avLst/>
        </a:prstGeom>
        <a:noFill/>
        <a:ln w="9525" cmpd="sng">
          <a:noFill/>
        </a:ln>
      </xdr:spPr>
    </xdr:pic>
    <xdr:clientData/>
  </xdr:twoCellAnchor>
  <xdr:twoCellAnchor>
    <xdr:from>
      <xdr:col>5</xdr:col>
      <xdr:colOff>781050</xdr:colOff>
      <xdr:row>36</xdr:row>
      <xdr:rowOff>57150</xdr:rowOff>
    </xdr:from>
    <xdr:to>
      <xdr:col>8</xdr:col>
      <xdr:colOff>752475</xdr:colOff>
      <xdr:row>45</xdr:row>
      <xdr:rowOff>66675</xdr:rowOff>
    </xdr:to>
    <xdr:pic>
      <xdr:nvPicPr>
        <xdr:cNvPr id="11" name="Picture 11"/>
        <xdr:cNvPicPr preferRelativeResize="1">
          <a:picLocks noChangeAspect="1"/>
        </xdr:cNvPicPr>
      </xdr:nvPicPr>
      <xdr:blipFill>
        <a:blip r:embed="rId1"/>
        <a:stretch>
          <a:fillRect/>
        </a:stretch>
      </xdr:blipFill>
      <xdr:spPr>
        <a:xfrm>
          <a:off x="6076950" y="10210800"/>
          <a:ext cx="3181350" cy="1714500"/>
        </a:xfrm>
        <a:prstGeom prst="rect">
          <a:avLst/>
        </a:prstGeom>
        <a:noFill/>
        <a:ln w="9525" cmpd="sng">
          <a:noFill/>
        </a:ln>
      </xdr:spPr>
    </xdr:pic>
    <xdr:clientData/>
  </xdr:twoCellAnchor>
  <xdr:twoCellAnchor>
    <xdr:from>
      <xdr:col>6</xdr:col>
      <xdr:colOff>0</xdr:colOff>
      <xdr:row>46</xdr:row>
      <xdr:rowOff>171450</xdr:rowOff>
    </xdr:from>
    <xdr:to>
      <xdr:col>10</xdr:col>
      <xdr:colOff>57150</xdr:colOff>
      <xdr:row>57</xdr:row>
      <xdr:rowOff>133350</xdr:rowOff>
    </xdr:to>
    <xdr:pic>
      <xdr:nvPicPr>
        <xdr:cNvPr id="12" name="Picture 12"/>
        <xdr:cNvPicPr preferRelativeResize="1">
          <a:picLocks noChangeAspect="1"/>
        </xdr:cNvPicPr>
      </xdr:nvPicPr>
      <xdr:blipFill>
        <a:blip r:embed="rId2"/>
        <a:stretch>
          <a:fillRect/>
        </a:stretch>
      </xdr:blipFill>
      <xdr:spPr>
        <a:xfrm>
          <a:off x="6381750" y="12220575"/>
          <a:ext cx="4248150" cy="2076450"/>
        </a:xfrm>
        <a:prstGeom prst="rect">
          <a:avLst/>
        </a:prstGeom>
        <a:noFill/>
        <a:ln w="9525" cmpd="sng">
          <a:noFill/>
        </a:ln>
      </xdr:spPr>
    </xdr:pic>
    <xdr:clientData/>
  </xdr:twoCellAnchor>
  <xdr:twoCellAnchor>
    <xdr:from>
      <xdr:col>6</xdr:col>
      <xdr:colOff>0</xdr:colOff>
      <xdr:row>59</xdr:row>
      <xdr:rowOff>142875</xdr:rowOff>
    </xdr:from>
    <xdr:to>
      <xdr:col>9</xdr:col>
      <xdr:colOff>628650</xdr:colOff>
      <xdr:row>71</xdr:row>
      <xdr:rowOff>114300</xdr:rowOff>
    </xdr:to>
    <xdr:pic>
      <xdr:nvPicPr>
        <xdr:cNvPr id="13" name="Picture 13"/>
        <xdr:cNvPicPr preferRelativeResize="1">
          <a:picLocks noChangeAspect="1"/>
        </xdr:cNvPicPr>
      </xdr:nvPicPr>
      <xdr:blipFill>
        <a:blip r:embed="rId3"/>
        <a:stretch>
          <a:fillRect/>
        </a:stretch>
      </xdr:blipFill>
      <xdr:spPr>
        <a:xfrm>
          <a:off x="6381750" y="14687550"/>
          <a:ext cx="3552825" cy="2276475"/>
        </a:xfrm>
        <a:prstGeom prst="rect">
          <a:avLst/>
        </a:prstGeom>
        <a:noFill/>
        <a:ln w="9525" cmpd="sng">
          <a:noFill/>
        </a:ln>
      </xdr:spPr>
    </xdr:pic>
    <xdr:clientData/>
  </xdr:twoCellAnchor>
  <xdr:twoCellAnchor>
    <xdr:from>
      <xdr:col>6</xdr:col>
      <xdr:colOff>0</xdr:colOff>
      <xdr:row>75</xdr:row>
      <xdr:rowOff>142875</xdr:rowOff>
    </xdr:from>
    <xdr:to>
      <xdr:col>9</xdr:col>
      <xdr:colOff>628650</xdr:colOff>
      <xdr:row>88</xdr:row>
      <xdr:rowOff>104775</xdr:rowOff>
    </xdr:to>
    <xdr:pic>
      <xdr:nvPicPr>
        <xdr:cNvPr id="14" name="Picture 14"/>
        <xdr:cNvPicPr preferRelativeResize="1">
          <a:picLocks noChangeAspect="1"/>
        </xdr:cNvPicPr>
      </xdr:nvPicPr>
      <xdr:blipFill>
        <a:blip r:embed="rId4"/>
        <a:stretch>
          <a:fillRect/>
        </a:stretch>
      </xdr:blipFill>
      <xdr:spPr>
        <a:xfrm>
          <a:off x="6381750" y="17754600"/>
          <a:ext cx="3552825" cy="2286000"/>
        </a:xfrm>
        <a:prstGeom prst="rect">
          <a:avLst/>
        </a:prstGeom>
        <a:noFill/>
        <a:ln w="9525" cmpd="sng">
          <a:noFill/>
        </a:ln>
      </xdr:spPr>
    </xdr:pic>
    <xdr:clientData/>
  </xdr:twoCellAnchor>
  <xdr:twoCellAnchor>
    <xdr:from>
      <xdr:col>6</xdr:col>
      <xdr:colOff>0</xdr:colOff>
      <xdr:row>92</xdr:row>
      <xdr:rowOff>123825</xdr:rowOff>
    </xdr:from>
    <xdr:to>
      <xdr:col>9</xdr:col>
      <xdr:colOff>571500</xdr:colOff>
      <xdr:row>101</xdr:row>
      <xdr:rowOff>142875</xdr:rowOff>
    </xdr:to>
    <xdr:pic>
      <xdr:nvPicPr>
        <xdr:cNvPr id="15" name="Picture 15"/>
        <xdr:cNvPicPr preferRelativeResize="1">
          <a:picLocks noChangeAspect="1"/>
        </xdr:cNvPicPr>
      </xdr:nvPicPr>
      <xdr:blipFill>
        <a:blip r:embed="rId5"/>
        <a:stretch>
          <a:fillRect/>
        </a:stretch>
      </xdr:blipFill>
      <xdr:spPr>
        <a:xfrm>
          <a:off x="6381750" y="20707350"/>
          <a:ext cx="3495675" cy="217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hyperlink" Target="mailto:cholm@nbi.dk" TargetMode="External" /><Relationship Id="rId2"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
  <sheetViews>
    <sheetView zoomScalePageLayoutView="0" workbookViewId="0" topLeftCell="A1">
      <selection activeCell="D8" sqref="D8"/>
    </sheetView>
  </sheetViews>
  <sheetFormatPr defaultColWidth="9.00390625" defaultRowHeight="12.75"/>
  <cols>
    <col min="1" max="1" width="5.140625" style="1" customWidth="1"/>
    <col min="2" max="2" width="39.140625" style="1" customWidth="1"/>
    <col min="3" max="4" width="20.140625" style="1" customWidth="1"/>
    <col min="5" max="6" width="16.57421875" style="1" customWidth="1"/>
    <col min="7" max="7" width="9.57421875" style="1" customWidth="1"/>
    <col min="8" max="11" width="26.57421875" style="1" customWidth="1"/>
    <col min="12" max="12" width="19.421875" style="1" customWidth="1"/>
    <col min="13" max="13" width="26.57421875" style="1" customWidth="1"/>
    <col min="14" max="14" width="15.00390625" style="1" customWidth="1"/>
    <col min="15" max="16" width="21.00390625" style="1" customWidth="1"/>
  </cols>
  <sheetData>
    <row r="1" spans="1:16" ht="25.5">
      <c r="A1" s="359" t="s">
        <v>1069</v>
      </c>
      <c r="B1" s="359"/>
      <c r="C1" s="359"/>
      <c r="D1" s="359"/>
      <c r="E1" s="359"/>
      <c r="F1" s="359"/>
      <c r="G1" s="359"/>
      <c r="H1" s="359"/>
      <c r="I1" s="359"/>
      <c r="J1" s="359"/>
      <c r="K1" s="359"/>
      <c r="L1" s="359"/>
      <c r="M1" s="359"/>
      <c r="N1" s="359"/>
      <c r="O1" s="359"/>
      <c r="P1" s="2"/>
    </row>
    <row r="2" spans="1:16" ht="12.75">
      <c r="A2" s="359"/>
      <c r="B2" s="359"/>
      <c r="C2" s="359"/>
      <c r="D2" s="359"/>
      <c r="E2" s="359"/>
      <c r="F2" s="359"/>
      <c r="G2" s="359"/>
      <c r="H2" s="359"/>
      <c r="I2" s="359"/>
      <c r="J2" s="359"/>
      <c r="K2" s="359"/>
      <c r="L2" s="359"/>
      <c r="M2" s="359"/>
      <c r="N2" s="359"/>
      <c r="O2" s="359"/>
      <c r="P2" s="3"/>
    </row>
    <row r="3" spans="1:16" ht="12.75">
      <c r="A3" s="359"/>
      <c r="B3" s="359"/>
      <c r="C3" s="359"/>
      <c r="D3" s="359"/>
      <c r="E3" s="359"/>
      <c r="F3" s="359"/>
      <c r="G3" s="359"/>
      <c r="H3" s="359"/>
      <c r="I3" s="359"/>
      <c r="J3" s="359"/>
      <c r="K3" s="359"/>
      <c r="L3" s="359"/>
      <c r="M3" s="359"/>
      <c r="N3" s="359"/>
      <c r="O3" s="359"/>
      <c r="P3" s="3"/>
    </row>
    <row r="4" spans="1:16" ht="12.75">
      <c r="A4" s="360" t="s">
        <v>1070</v>
      </c>
      <c r="B4" s="360"/>
      <c r="C4" s="360"/>
      <c r="D4" s="360"/>
      <c r="E4" s="360"/>
      <c r="F4" s="360"/>
      <c r="G4" s="360"/>
      <c r="H4" s="360"/>
      <c r="I4" s="360"/>
      <c r="J4" s="360"/>
      <c r="K4" s="360"/>
      <c r="L4" s="360"/>
      <c r="M4" s="360"/>
      <c r="N4" s="360"/>
      <c r="O4" s="360"/>
      <c r="P4" s="3"/>
    </row>
    <row r="5" spans="1:16" ht="12.75">
      <c r="A5" s="360"/>
      <c r="B5" s="360"/>
      <c r="C5" s="360"/>
      <c r="D5" s="360"/>
      <c r="E5" s="360"/>
      <c r="F5" s="360"/>
      <c r="G5" s="360"/>
      <c r="H5" s="360"/>
      <c r="I5" s="360"/>
      <c r="J5" s="360"/>
      <c r="K5" s="360"/>
      <c r="L5" s="360"/>
      <c r="M5" s="360"/>
      <c r="N5" s="360"/>
      <c r="O5" s="360"/>
      <c r="P5" s="3"/>
    </row>
    <row r="6" spans="1:16" ht="58.5">
      <c r="A6" s="4" t="s">
        <v>1071</v>
      </c>
      <c r="B6" s="5" t="s">
        <v>1072</v>
      </c>
      <c r="C6" s="6" t="s">
        <v>1073</v>
      </c>
      <c r="D6" s="361" t="s">
        <v>1074</v>
      </c>
      <c r="E6" s="361"/>
      <c r="F6" s="361"/>
      <c r="G6" s="6" t="s">
        <v>1075</v>
      </c>
      <c r="H6" s="6" t="s">
        <v>1076</v>
      </c>
      <c r="I6" s="6" t="s">
        <v>1077</v>
      </c>
      <c r="J6" s="6" t="s">
        <v>1078</v>
      </c>
      <c r="K6" s="6" t="s">
        <v>1079</v>
      </c>
      <c r="L6" s="6" t="s">
        <v>1080</v>
      </c>
      <c r="M6" s="6" t="s">
        <v>1081</v>
      </c>
      <c r="N6" s="6" t="s">
        <v>1082</v>
      </c>
      <c r="O6" s="6" t="s">
        <v>1083</v>
      </c>
      <c r="P6" s="7" t="s">
        <v>1084</v>
      </c>
    </row>
    <row r="7" spans="1:16" ht="19.5">
      <c r="A7" s="8"/>
      <c r="B7" s="9"/>
      <c r="C7" s="9"/>
      <c r="D7" s="9" t="s">
        <v>1085</v>
      </c>
      <c r="E7" s="9" t="s">
        <v>1086</v>
      </c>
      <c r="F7" s="9" t="s">
        <v>1087</v>
      </c>
      <c r="G7" s="9"/>
      <c r="H7" s="9"/>
      <c r="I7" s="10"/>
      <c r="J7" s="10"/>
      <c r="K7" s="9"/>
      <c r="L7" s="9"/>
      <c r="M7" s="9"/>
      <c r="N7" s="9"/>
      <c r="O7" s="9"/>
      <c r="P7" s="11"/>
    </row>
    <row r="8" spans="1:16" ht="39">
      <c r="A8" s="12">
        <v>1</v>
      </c>
      <c r="B8" s="13" t="s">
        <v>1088</v>
      </c>
      <c r="C8" s="14" t="s">
        <v>1089</v>
      </c>
      <c r="D8" s="15"/>
      <c r="E8" s="16">
        <v>2000</v>
      </c>
      <c r="F8" s="17">
        <v>0</v>
      </c>
      <c r="G8" s="18" t="s">
        <v>1090</v>
      </c>
      <c r="H8" s="18" t="s">
        <v>1091</v>
      </c>
      <c r="I8" s="19" t="s">
        <v>1092</v>
      </c>
      <c r="J8" s="19" t="s">
        <v>1093</v>
      </c>
      <c r="K8" s="13" t="s">
        <v>1094</v>
      </c>
      <c r="L8" s="18" t="s">
        <v>1095</v>
      </c>
      <c r="M8" s="18" t="s">
        <v>1096</v>
      </c>
      <c r="N8" s="18" t="s">
        <v>1097</v>
      </c>
      <c r="O8" s="18" t="s">
        <v>1098</v>
      </c>
      <c r="P8" s="20">
        <v>1</v>
      </c>
    </row>
    <row r="9" spans="2:17" ht="19.5">
      <c r="B9" s="21" t="s">
        <v>1099</v>
      </c>
      <c r="C9" s="21"/>
      <c r="D9" s="21"/>
      <c r="E9" s="22">
        <f>SUM(E8)</f>
        <v>2000</v>
      </c>
      <c r="F9" s="22">
        <f>SUM(F8)</f>
        <v>0</v>
      </c>
      <c r="G9" s="23"/>
      <c r="H9" s="23"/>
      <c r="I9" s="23"/>
      <c r="J9" s="24"/>
      <c r="K9" s="23"/>
      <c r="L9" s="23"/>
      <c r="M9" s="23"/>
      <c r="N9" s="23"/>
      <c r="O9" s="23"/>
      <c r="P9" s="23"/>
      <c r="Q9" s="23"/>
    </row>
    <row r="10" spans="2:17" ht="19.5">
      <c r="B10" s="21" t="s">
        <v>1100</v>
      </c>
      <c r="C10" s="23"/>
      <c r="D10" s="23"/>
      <c r="E10" s="22">
        <f>E8*400</f>
        <v>800000</v>
      </c>
      <c r="F10" s="22">
        <f>F8*400</f>
        <v>0</v>
      </c>
      <c r="G10" s="23"/>
      <c r="H10" s="23"/>
      <c r="I10" s="23"/>
      <c r="J10" s="24"/>
      <c r="K10" s="23"/>
      <c r="L10" s="23"/>
      <c r="M10" s="23"/>
      <c r="N10" s="23"/>
      <c r="O10" s="23"/>
      <c r="P10" s="23"/>
      <c r="Q10" s="23"/>
    </row>
    <row r="11" spans="2:17" s="25" customFormat="1" ht="19.5">
      <c r="B11" s="358" t="s">
        <v>1101</v>
      </c>
      <c r="C11" s="358"/>
      <c r="D11" s="358"/>
      <c r="E11" s="358"/>
      <c r="F11" s="358"/>
      <c r="G11" s="358"/>
      <c r="H11" s="358"/>
      <c r="I11" s="358"/>
      <c r="J11" s="358"/>
      <c r="K11" s="358"/>
      <c r="L11" s="358"/>
      <c r="M11" s="358"/>
      <c r="N11" s="358"/>
      <c r="O11" s="358"/>
      <c r="P11" s="358"/>
      <c r="Q11" s="358"/>
    </row>
    <row r="12" spans="2:17" s="25" customFormat="1" ht="19.5">
      <c r="B12" s="358" t="s">
        <v>1102</v>
      </c>
      <c r="C12" s="358"/>
      <c r="D12" s="358"/>
      <c r="E12" s="358"/>
      <c r="F12" s="358"/>
      <c r="G12" s="358"/>
      <c r="H12" s="358"/>
      <c r="I12" s="358"/>
      <c r="J12" s="358"/>
      <c r="K12" s="358"/>
      <c r="L12" s="358"/>
      <c r="M12" s="358"/>
      <c r="N12" s="358"/>
      <c r="O12" s="358"/>
      <c r="P12" s="358"/>
      <c r="Q12" s="358"/>
    </row>
    <row r="13" spans="2:17" ht="19.5">
      <c r="B13" s="358" t="s">
        <v>1103</v>
      </c>
      <c r="C13" s="358"/>
      <c r="D13" s="358"/>
      <c r="E13" s="358"/>
      <c r="F13" s="358"/>
      <c r="G13" s="358"/>
      <c r="H13" s="358"/>
      <c r="I13" s="358"/>
      <c r="J13" s="358"/>
      <c r="K13" s="358"/>
      <c r="L13" s="358"/>
      <c r="M13" s="358"/>
      <c r="N13" s="358"/>
      <c r="O13" s="358"/>
      <c r="P13" s="358"/>
      <c r="Q13" s="358"/>
    </row>
  </sheetData>
  <sheetProtection/>
  <mergeCells count="6">
    <mergeCell ref="B12:Q12"/>
    <mergeCell ref="B13:Q13"/>
    <mergeCell ref="A1:O3"/>
    <mergeCell ref="A4:O5"/>
    <mergeCell ref="D6:F6"/>
    <mergeCell ref="B11:Q11"/>
  </mergeCells>
  <printOptions/>
  <pageMargins left="0.75" right="0.75" top="1" bottom="1" header="0.5" footer="0.5"/>
  <pageSetup fitToHeight="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B16"/>
  <sheetViews>
    <sheetView zoomScalePageLayoutView="0" workbookViewId="0" topLeftCell="A1">
      <selection activeCell="S7" sqref="S7"/>
    </sheetView>
  </sheetViews>
  <sheetFormatPr defaultColWidth="9.00390625" defaultRowHeight="12.75"/>
  <cols>
    <col min="1" max="1" width="8.28125" style="1" customWidth="1"/>
    <col min="2" max="2" width="39.140625" style="1" customWidth="1"/>
    <col min="3" max="4" width="20.140625" style="1" customWidth="1"/>
    <col min="5" max="6" width="16.57421875" style="1" customWidth="1"/>
    <col min="7" max="7" width="9.57421875" style="1" customWidth="1"/>
    <col min="8" max="11" width="26.57421875" style="1" customWidth="1"/>
    <col min="12" max="12" width="19.421875" style="1" customWidth="1"/>
    <col min="13" max="13" width="26.57421875" style="1" customWidth="1"/>
    <col min="14" max="14" width="15.00390625" style="1" customWidth="1"/>
    <col min="15" max="16" width="21.00390625" style="1" customWidth="1"/>
  </cols>
  <sheetData>
    <row r="1" spans="1:16" ht="25.5">
      <c r="A1" s="359" t="s">
        <v>2233</v>
      </c>
      <c r="B1" s="359"/>
      <c r="C1" s="359"/>
      <c r="D1" s="359"/>
      <c r="E1" s="359"/>
      <c r="F1" s="359"/>
      <c r="G1" s="359"/>
      <c r="H1" s="359"/>
      <c r="I1" s="359"/>
      <c r="J1" s="359"/>
      <c r="K1" s="359"/>
      <c r="L1" s="359"/>
      <c r="M1" s="359"/>
      <c r="N1" s="359"/>
      <c r="O1" s="359"/>
      <c r="P1" s="2"/>
    </row>
    <row r="2" spans="1:16" ht="12.75">
      <c r="A2" s="359"/>
      <c r="B2" s="359"/>
      <c r="C2" s="359"/>
      <c r="D2" s="359"/>
      <c r="E2" s="359"/>
      <c r="F2" s="359"/>
      <c r="G2" s="359"/>
      <c r="H2" s="359"/>
      <c r="I2" s="359"/>
      <c r="J2" s="359"/>
      <c r="K2" s="359"/>
      <c r="L2" s="359"/>
      <c r="M2" s="359"/>
      <c r="N2" s="359"/>
      <c r="O2" s="359"/>
      <c r="P2" s="3"/>
    </row>
    <row r="3" spans="1:16" ht="12.75">
      <c r="A3" s="359"/>
      <c r="B3" s="359"/>
      <c r="C3" s="359"/>
      <c r="D3" s="359"/>
      <c r="E3" s="359"/>
      <c r="F3" s="359"/>
      <c r="G3" s="359"/>
      <c r="H3" s="359"/>
      <c r="I3" s="359"/>
      <c r="J3" s="359"/>
      <c r="K3" s="359"/>
      <c r="L3" s="359"/>
      <c r="M3" s="359"/>
      <c r="N3" s="359"/>
      <c r="O3" s="359"/>
      <c r="P3" s="3"/>
    </row>
    <row r="4" spans="1:16" ht="12.75">
      <c r="A4" s="393" t="s">
        <v>2234</v>
      </c>
      <c r="B4" s="393"/>
      <c r="C4" s="393"/>
      <c r="D4" s="393"/>
      <c r="E4" s="393"/>
      <c r="F4" s="393"/>
      <c r="G4" s="393"/>
      <c r="H4" s="393"/>
      <c r="I4" s="393"/>
      <c r="J4" s="393"/>
      <c r="K4" s="393"/>
      <c r="L4" s="393"/>
      <c r="M4" s="393"/>
      <c r="N4" s="393"/>
      <c r="O4" s="393"/>
      <c r="P4" s="3"/>
    </row>
    <row r="5" spans="1:16" ht="12.75">
      <c r="A5" s="393"/>
      <c r="B5" s="393"/>
      <c r="C5" s="393"/>
      <c r="D5" s="393"/>
      <c r="E5" s="393"/>
      <c r="F5" s="393"/>
      <c r="G5" s="393"/>
      <c r="H5" s="393"/>
      <c r="I5" s="393"/>
      <c r="J5" s="393"/>
      <c r="K5" s="393"/>
      <c r="L5" s="393"/>
      <c r="M5" s="393"/>
      <c r="N5" s="393"/>
      <c r="O5" s="393"/>
      <c r="P5" s="3"/>
    </row>
    <row r="6" spans="1:16" s="118" customFormat="1" ht="49.5" customHeight="1">
      <c r="A6" s="30" t="s">
        <v>2235</v>
      </c>
      <c r="B6" s="5" t="s">
        <v>2236</v>
      </c>
      <c r="C6" s="6" t="s">
        <v>2237</v>
      </c>
      <c r="D6" s="361" t="s">
        <v>2238</v>
      </c>
      <c r="E6" s="361"/>
      <c r="F6" s="361"/>
      <c r="G6" s="6" t="s">
        <v>2239</v>
      </c>
      <c r="H6" s="6" t="s">
        <v>2240</v>
      </c>
      <c r="I6" s="6" t="s">
        <v>2241</v>
      </c>
      <c r="J6" s="6" t="s">
        <v>2242</v>
      </c>
      <c r="K6" s="6" t="s">
        <v>2243</v>
      </c>
      <c r="L6" s="6" t="s">
        <v>2244</v>
      </c>
      <c r="M6" s="6" t="s">
        <v>2245</v>
      </c>
      <c r="N6" s="6" t="s">
        <v>2246</v>
      </c>
      <c r="O6" s="7" t="s">
        <v>2247</v>
      </c>
      <c r="P6" s="30" t="s">
        <v>2248</v>
      </c>
    </row>
    <row r="7" spans="1:16" s="161" customFormat="1" ht="21" customHeight="1">
      <c r="A7" s="31"/>
      <c r="B7" s="31"/>
      <c r="C7" s="10"/>
      <c r="D7" s="10" t="s">
        <v>2249</v>
      </c>
      <c r="E7" s="10" t="s">
        <v>2250</v>
      </c>
      <c r="F7" s="10" t="s">
        <v>2251</v>
      </c>
      <c r="G7" s="10"/>
      <c r="H7" s="10"/>
      <c r="I7" s="10"/>
      <c r="J7" s="10"/>
      <c r="K7" s="10"/>
      <c r="L7" s="10"/>
      <c r="M7" s="10"/>
      <c r="N7" s="10"/>
      <c r="O7" s="11"/>
      <c r="P7" s="102"/>
    </row>
    <row r="8" spans="1:17" ht="58.5">
      <c r="A8" s="119">
        <v>1</v>
      </c>
      <c r="B8" s="162" t="s">
        <v>2252</v>
      </c>
      <c r="C8" s="163" t="s">
        <v>2253</v>
      </c>
      <c r="D8" s="164"/>
      <c r="E8" s="120">
        <v>5000000</v>
      </c>
      <c r="F8" s="120">
        <v>200000000</v>
      </c>
      <c r="G8" s="165" t="s">
        <v>2254</v>
      </c>
      <c r="H8" s="165" t="s">
        <v>2255</v>
      </c>
      <c r="I8" s="165" t="s">
        <v>2256</v>
      </c>
      <c r="J8" s="165" t="s">
        <v>2257</v>
      </c>
      <c r="K8" s="166">
        <v>1000000</v>
      </c>
      <c r="L8" s="165" t="s">
        <v>2258</v>
      </c>
      <c r="M8" s="165" t="s">
        <v>2259</v>
      </c>
      <c r="N8" s="165" t="s">
        <v>2260</v>
      </c>
      <c r="O8" s="165" t="s">
        <v>2261</v>
      </c>
      <c r="P8" s="133">
        <v>1</v>
      </c>
      <c r="Q8" s="118"/>
    </row>
    <row r="9" spans="1:17" ht="19.5">
      <c r="A9" s="42"/>
      <c r="B9" s="38"/>
      <c r="C9" s="123"/>
      <c r="D9" s="167"/>
      <c r="E9" s="121"/>
      <c r="F9" s="121"/>
      <c r="G9" s="38"/>
      <c r="H9" s="38"/>
      <c r="I9" s="38"/>
      <c r="J9" s="38"/>
      <c r="K9" s="168"/>
      <c r="L9" s="38"/>
      <c r="M9" s="38"/>
      <c r="N9" s="38"/>
      <c r="O9" s="38"/>
      <c r="P9" s="106"/>
      <c r="Q9" s="118"/>
    </row>
    <row r="10" spans="1:17" ht="39">
      <c r="A10" s="42"/>
      <c r="B10" s="38"/>
      <c r="C10" s="123"/>
      <c r="D10" s="167"/>
      <c r="E10" s="121"/>
      <c r="F10" s="121"/>
      <c r="G10" s="38"/>
      <c r="H10" s="38"/>
      <c r="I10" s="38"/>
      <c r="J10" s="38"/>
      <c r="K10" s="168"/>
      <c r="L10" s="38"/>
      <c r="M10" s="38"/>
      <c r="N10" s="38"/>
      <c r="O10" s="38" t="s">
        <v>2262</v>
      </c>
      <c r="P10" s="106"/>
      <c r="Q10" s="118"/>
    </row>
    <row r="11" spans="1:17" ht="39">
      <c r="A11" s="44">
        <v>2</v>
      </c>
      <c r="B11" s="19" t="s">
        <v>2263</v>
      </c>
      <c r="C11" s="169" t="s">
        <v>2264</v>
      </c>
      <c r="D11" s="170"/>
      <c r="E11" s="126">
        <v>6000000</v>
      </c>
      <c r="F11" s="126"/>
      <c r="G11" s="19" t="s">
        <v>2265</v>
      </c>
      <c r="H11" s="19" t="s">
        <v>2266</v>
      </c>
      <c r="I11" s="19" t="s">
        <v>2267</v>
      </c>
      <c r="J11" s="19" t="s">
        <v>2268</v>
      </c>
      <c r="K11" s="171">
        <v>1000</v>
      </c>
      <c r="L11" s="19" t="s">
        <v>2269</v>
      </c>
      <c r="M11" s="19" t="s">
        <v>2270</v>
      </c>
      <c r="N11" s="19" t="s">
        <v>2271</v>
      </c>
      <c r="O11" s="19" t="s">
        <v>2272</v>
      </c>
      <c r="P11" s="110"/>
      <c r="Q11" s="118"/>
    </row>
    <row r="12" spans="5:9" ht="19.5">
      <c r="E12" s="111"/>
      <c r="I12" s="24"/>
    </row>
    <row r="14" spans="2:16" s="25" customFormat="1" ht="19.5">
      <c r="B14" s="54" t="s">
        <v>2273</v>
      </c>
      <c r="C14" s="55"/>
      <c r="D14" s="55"/>
      <c r="E14" s="55"/>
      <c r="F14" s="55"/>
      <c r="G14" s="55"/>
      <c r="H14" s="55"/>
      <c r="I14" s="55"/>
      <c r="J14" s="55"/>
      <c r="K14" s="55"/>
      <c r="L14" s="55"/>
      <c r="M14" s="55"/>
      <c r="N14" s="55"/>
      <c r="O14" s="55"/>
      <c r="P14" s="55"/>
    </row>
    <row r="15" spans="2:16" s="25" customFormat="1" ht="19.5">
      <c r="B15" s="54" t="s">
        <v>2274</v>
      </c>
      <c r="C15" s="55"/>
      <c r="D15" s="55"/>
      <c r="E15" s="55"/>
      <c r="F15" s="55"/>
      <c r="G15" s="55"/>
      <c r="H15" s="55"/>
      <c r="I15" s="55"/>
      <c r="J15" s="55"/>
      <c r="K15" s="55"/>
      <c r="L15" s="55"/>
      <c r="M15" s="55"/>
      <c r="N15" s="55"/>
      <c r="O15" s="55"/>
      <c r="P15" s="55"/>
    </row>
    <row r="16" spans="2:28" ht="19.5">
      <c r="B16" s="26" t="s">
        <v>2275</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row>
  </sheetData>
  <sheetProtection/>
  <mergeCells count="3">
    <mergeCell ref="A1:O3"/>
    <mergeCell ref="A4:O5"/>
    <mergeCell ref="D6:F6"/>
  </mergeCells>
  <printOptions/>
  <pageMargins left="0.75" right="0.75" top="1" bottom="1" header="0.5" footer="0.5"/>
  <pageSetup fitToHeight="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EB23"/>
  <sheetViews>
    <sheetView zoomScalePageLayoutView="0" workbookViewId="0" topLeftCell="A7">
      <selection activeCell="D8" sqref="D8"/>
    </sheetView>
  </sheetViews>
  <sheetFormatPr defaultColWidth="9.140625" defaultRowHeight="12.75"/>
  <cols>
    <col min="1" max="1" width="5.140625" style="114" customWidth="1"/>
    <col min="2" max="2" width="39.140625" style="114" customWidth="1"/>
    <col min="3" max="4" width="20.140625" style="114" customWidth="1"/>
    <col min="5" max="5" width="16.00390625" style="114" customWidth="1"/>
    <col min="6" max="6" width="17.28125" style="114" customWidth="1"/>
    <col min="7" max="7" width="11.28125" style="114" customWidth="1"/>
    <col min="8" max="8" width="18.421875" style="114" customWidth="1"/>
    <col min="9" max="9" width="9.140625" style="114" customWidth="1"/>
    <col min="10" max="10" width="19.57421875" style="114" customWidth="1"/>
    <col min="11" max="11" width="16.421875" style="172" customWidth="1"/>
    <col min="12" max="12" width="17.140625" style="172" customWidth="1"/>
    <col min="13" max="13" width="17.421875" style="114" customWidth="1"/>
    <col min="14" max="14" width="10.57421875" style="114" customWidth="1"/>
    <col min="15" max="15" width="27.421875" style="114" customWidth="1"/>
    <col min="16" max="16" width="11.8515625" style="114" customWidth="1"/>
    <col min="17" max="16384" width="9.140625" style="114" customWidth="1"/>
  </cols>
  <sheetData>
    <row r="1" spans="1:16" ht="8.25" customHeight="1">
      <c r="A1" s="394" t="s">
        <v>2276</v>
      </c>
      <c r="B1" s="394"/>
      <c r="C1" s="394"/>
      <c r="D1" s="394"/>
      <c r="E1" s="394"/>
      <c r="F1" s="394"/>
      <c r="G1" s="394"/>
      <c r="H1" s="394"/>
      <c r="I1" s="394"/>
      <c r="J1" s="394"/>
      <c r="K1" s="394"/>
      <c r="L1" s="394"/>
      <c r="M1" s="394"/>
      <c r="N1" s="394"/>
      <c r="O1" s="394"/>
      <c r="P1" s="173"/>
    </row>
    <row r="2" spans="1:16" ht="15">
      <c r="A2" s="394"/>
      <c r="B2" s="394"/>
      <c r="C2" s="394"/>
      <c r="D2" s="394"/>
      <c r="E2" s="394"/>
      <c r="F2" s="394"/>
      <c r="G2" s="394"/>
      <c r="H2" s="394"/>
      <c r="I2" s="394"/>
      <c r="J2" s="394"/>
      <c r="K2" s="394"/>
      <c r="L2" s="394"/>
      <c r="M2" s="394"/>
      <c r="N2" s="394"/>
      <c r="O2" s="394"/>
      <c r="P2" s="174"/>
    </row>
    <row r="3" spans="1:16" ht="6" customHeight="1">
      <c r="A3" s="394"/>
      <c r="B3" s="394"/>
      <c r="C3" s="394"/>
      <c r="D3" s="394"/>
      <c r="E3" s="394"/>
      <c r="F3" s="394"/>
      <c r="G3" s="394"/>
      <c r="H3" s="394"/>
      <c r="I3" s="394"/>
      <c r="J3" s="394"/>
      <c r="K3" s="394"/>
      <c r="L3" s="394"/>
      <c r="M3" s="394"/>
      <c r="N3" s="394"/>
      <c r="O3" s="394"/>
      <c r="P3" s="174"/>
    </row>
    <row r="4" spans="1:16" ht="15">
      <c r="A4" s="395" t="s">
        <v>2277</v>
      </c>
      <c r="B4" s="395"/>
      <c r="C4" s="395"/>
      <c r="D4" s="395"/>
      <c r="E4" s="395"/>
      <c r="F4" s="395"/>
      <c r="G4" s="395"/>
      <c r="H4" s="395"/>
      <c r="I4" s="395"/>
      <c r="J4" s="395"/>
      <c r="K4" s="395"/>
      <c r="L4" s="395"/>
      <c r="M4" s="395"/>
      <c r="N4" s="395"/>
      <c r="O4" s="395"/>
      <c r="P4" s="175"/>
    </row>
    <row r="5" spans="1:16" ht="8.25" customHeight="1">
      <c r="A5" s="395"/>
      <c r="B5" s="395"/>
      <c r="C5" s="395"/>
      <c r="D5" s="395"/>
      <c r="E5" s="395"/>
      <c r="F5" s="395"/>
      <c r="G5" s="395"/>
      <c r="H5" s="395"/>
      <c r="I5" s="395"/>
      <c r="J5" s="395"/>
      <c r="K5" s="395"/>
      <c r="L5" s="395"/>
      <c r="M5" s="395"/>
      <c r="N5" s="395"/>
      <c r="O5" s="395"/>
      <c r="P5" s="174"/>
    </row>
    <row r="6" spans="1:16" ht="58.5">
      <c r="A6" s="176" t="s">
        <v>2278</v>
      </c>
      <c r="B6" s="177" t="s">
        <v>2279</v>
      </c>
      <c r="C6" s="177" t="s">
        <v>2280</v>
      </c>
      <c r="D6" s="396" t="s">
        <v>2281</v>
      </c>
      <c r="E6" s="396"/>
      <c r="F6" s="396"/>
      <c r="G6" s="177" t="s">
        <v>2282</v>
      </c>
      <c r="H6" s="177" t="s">
        <v>2283</v>
      </c>
      <c r="I6" s="177" t="s">
        <v>2284</v>
      </c>
      <c r="J6" s="177" t="s">
        <v>2285</v>
      </c>
      <c r="K6" s="177" t="s">
        <v>2286</v>
      </c>
      <c r="L6" s="177" t="s">
        <v>2287</v>
      </c>
      <c r="M6" s="177" t="s">
        <v>2288</v>
      </c>
      <c r="N6" s="177" t="s">
        <v>2289</v>
      </c>
      <c r="O6" s="177" t="s">
        <v>2290</v>
      </c>
      <c r="P6" s="178" t="s">
        <v>2291</v>
      </c>
    </row>
    <row r="7" spans="1:16" s="180" customFormat="1" ht="18.75" customHeight="1">
      <c r="A7" s="179"/>
      <c r="B7" s="9"/>
      <c r="C7" s="9"/>
      <c r="D7" s="9" t="s">
        <v>2292</v>
      </c>
      <c r="E7" s="9" t="s">
        <v>2293</v>
      </c>
      <c r="F7" s="9" t="s">
        <v>2294</v>
      </c>
      <c r="G7" s="9"/>
      <c r="H7" s="9"/>
      <c r="I7" s="9"/>
      <c r="J7" s="9"/>
      <c r="K7" s="9"/>
      <c r="L7" s="9"/>
      <c r="M7" s="9"/>
      <c r="N7" s="9"/>
      <c r="O7" s="9"/>
      <c r="P7" s="155"/>
    </row>
    <row r="8" spans="1:16" ht="44.25" customHeight="1">
      <c r="A8" s="181">
        <v>1</v>
      </c>
      <c r="B8" s="104" t="s">
        <v>2295</v>
      </c>
      <c r="C8" s="36" t="s">
        <v>2296</v>
      </c>
      <c r="D8" s="38" t="s">
        <v>2297</v>
      </c>
      <c r="E8" s="121">
        <v>300</v>
      </c>
      <c r="F8" s="36" t="s">
        <v>2298</v>
      </c>
      <c r="G8" s="38" t="s">
        <v>2299</v>
      </c>
      <c r="H8" s="104" t="s">
        <v>2300</v>
      </c>
      <c r="I8" s="38" t="s">
        <v>2301</v>
      </c>
      <c r="J8" s="104" t="s">
        <v>2302</v>
      </c>
      <c r="K8" s="38">
        <v>1000</v>
      </c>
      <c r="L8" s="38" t="s">
        <v>2303</v>
      </c>
      <c r="M8" s="104" t="s">
        <v>2304</v>
      </c>
      <c r="N8" s="38" t="s">
        <v>2305</v>
      </c>
      <c r="O8" s="38" t="s">
        <v>2306</v>
      </c>
      <c r="P8" s="105">
        <v>1</v>
      </c>
    </row>
    <row r="9" spans="1:16" ht="58.5">
      <c r="A9" s="181">
        <v>2</v>
      </c>
      <c r="B9" s="104" t="s">
        <v>2307</v>
      </c>
      <c r="C9" s="36" t="s">
        <v>2308</v>
      </c>
      <c r="D9" s="38" t="s">
        <v>2309</v>
      </c>
      <c r="E9" s="121">
        <v>300</v>
      </c>
      <c r="F9" s="36" t="s">
        <v>2310</v>
      </c>
      <c r="G9" s="38" t="s">
        <v>2311</v>
      </c>
      <c r="H9" s="104" t="s">
        <v>2312</v>
      </c>
      <c r="I9" s="38" t="s">
        <v>2313</v>
      </c>
      <c r="J9" s="104" t="s">
        <v>2314</v>
      </c>
      <c r="K9" s="38" t="s">
        <v>2315</v>
      </c>
      <c r="L9" s="38" t="s">
        <v>2316</v>
      </c>
      <c r="M9" s="104" t="s">
        <v>2317</v>
      </c>
      <c r="N9" s="38" t="s">
        <v>2318</v>
      </c>
      <c r="O9" s="38" t="s">
        <v>2319</v>
      </c>
      <c r="P9" s="105">
        <v>1</v>
      </c>
    </row>
    <row r="10" spans="1:16" ht="58.5">
      <c r="A10" s="181">
        <v>3</v>
      </c>
      <c r="B10" s="104" t="s">
        <v>2320</v>
      </c>
      <c r="C10" s="36" t="s">
        <v>2321</v>
      </c>
      <c r="D10" s="38" t="s">
        <v>2322</v>
      </c>
      <c r="E10" s="121">
        <v>300</v>
      </c>
      <c r="F10" s="36" t="s">
        <v>2323</v>
      </c>
      <c r="G10" s="38" t="s">
        <v>2324</v>
      </c>
      <c r="H10" s="104" t="s">
        <v>2325</v>
      </c>
      <c r="I10" s="38" t="s">
        <v>2326</v>
      </c>
      <c r="J10" s="104" t="s">
        <v>2327</v>
      </c>
      <c r="K10" s="38">
        <v>1000</v>
      </c>
      <c r="L10" s="38" t="s">
        <v>2328</v>
      </c>
      <c r="M10" s="104" t="s">
        <v>2329</v>
      </c>
      <c r="N10" s="38" t="s">
        <v>2330</v>
      </c>
      <c r="O10" s="38" t="s">
        <v>2331</v>
      </c>
      <c r="P10" s="105">
        <v>1</v>
      </c>
    </row>
    <row r="11" spans="1:16" ht="58.5">
      <c r="A11" s="181">
        <v>4</v>
      </c>
      <c r="B11" s="104" t="s">
        <v>2332</v>
      </c>
      <c r="C11" s="36" t="s">
        <v>2333</v>
      </c>
      <c r="D11" s="38" t="s">
        <v>2334</v>
      </c>
      <c r="E11" s="121">
        <v>300</v>
      </c>
      <c r="F11" s="36" t="s">
        <v>2335</v>
      </c>
      <c r="G11" s="38" t="s">
        <v>2336</v>
      </c>
      <c r="H11" s="104" t="s">
        <v>2337</v>
      </c>
      <c r="I11" s="38" t="s">
        <v>2338</v>
      </c>
      <c r="J11" s="104" t="s">
        <v>2339</v>
      </c>
      <c r="K11" s="38" t="s">
        <v>2340</v>
      </c>
      <c r="L11" s="38" t="s">
        <v>0</v>
      </c>
      <c r="M11" s="104" t="s">
        <v>1</v>
      </c>
      <c r="N11" s="38" t="s">
        <v>2</v>
      </c>
      <c r="O11" s="38" t="s">
        <v>3</v>
      </c>
      <c r="P11" s="105">
        <v>1</v>
      </c>
    </row>
    <row r="12" spans="1:16" ht="43.5" customHeight="1">
      <c r="A12" s="181">
        <v>5</v>
      </c>
      <c r="B12" s="104" t="s">
        <v>4</v>
      </c>
      <c r="C12" s="36" t="s">
        <v>5</v>
      </c>
      <c r="D12" s="142"/>
      <c r="E12" s="121">
        <v>6000</v>
      </c>
      <c r="F12" s="36" t="s">
        <v>6</v>
      </c>
      <c r="G12" s="38" t="s">
        <v>7</v>
      </c>
      <c r="H12" s="104" t="s">
        <v>8</v>
      </c>
      <c r="I12" s="38" t="s">
        <v>9</v>
      </c>
      <c r="J12" s="104" t="s">
        <v>10</v>
      </c>
      <c r="K12" s="38">
        <v>5000</v>
      </c>
      <c r="L12" s="38" t="s">
        <v>11</v>
      </c>
      <c r="M12" s="104" t="s">
        <v>12</v>
      </c>
      <c r="N12" s="38" t="s">
        <v>13</v>
      </c>
      <c r="O12" s="38" t="s">
        <v>14</v>
      </c>
      <c r="P12" s="105">
        <v>1</v>
      </c>
    </row>
    <row r="13" spans="1:16" ht="58.5">
      <c r="A13" s="181">
        <v>6</v>
      </c>
      <c r="B13" s="104" t="s">
        <v>15</v>
      </c>
      <c r="C13" s="36" t="s">
        <v>16</v>
      </c>
      <c r="D13" s="142"/>
      <c r="E13" s="121">
        <v>6000</v>
      </c>
      <c r="F13" s="36" t="s">
        <v>17</v>
      </c>
      <c r="G13" s="38" t="s">
        <v>18</v>
      </c>
      <c r="H13" s="104" t="s">
        <v>19</v>
      </c>
      <c r="I13" s="38" t="s">
        <v>20</v>
      </c>
      <c r="J13" s="104" t="s">
        <v>21</v>
      </c>
      <c r="K13" s="38">
        <v>5000</v>
      </c>
      <c r="L13" s="38" t="s">
        <v>22</v>
      </c>
      <c r="M13" s="104" t="s">
        <v>23</v>
      </c>
      <c r="N13" s="38" t="s">
        <v>24</v>
      </c>
      <c r="O13" s="38" t="s">
        <v>25</v>
      </c>
      <c r="P13" s="105">
        <v>1</v>
      </c>
    </row>
    <row r="14" spans="1:16" ht="58.5">
      <c r="A14" s="181">
        <v>7</v>
      </c>
      <c r="B14" s="104" t="s">
        <v>26</v>
      </c>
      <c r="C14" s="36" t="s">
        <v>27</v>
      </c>
      <c r="D14" s="142"/>
      <c r="E14" s="121" t="s">
        <v>28</v>
      </c>
      <c r="F14" s="36">
        <v>200</v>
      </c>
      <c r="G14" s="38" t="s">
        <v>29</v>
      </c>
      <c r="H14" s="104" t="s">
        <v>30</v>
      </c>
      <c r="I14" s="38" t="s">
        <v>31</v>
      </c>
      <c r="J14" s="104" t="s">
        <v>32</v>
      </c>
      <c r="K14" s="38" t="s">
        <v>33</v>
      </c>
      <c r="L14" s="38" t="s">
        <v>34</v>
      </c>
      <c r="M14" s="104" t="s">
        <v>35</v>
      </c>
      <c r="N14" s="38" t="s">
        <v>36</v>
      </c>
      <c r="O14" s="38" t="s">
        <v>37</v>
      </c>
      <c r="P14" s="105" t="s">
        <v>38</v>
      </c>
    </row>
    <row r="15" spans="1:16" ht="58.5">
      <c r="A15" s="181">
        <v>8</v>
      </c>
      <c r="B15" s="104" t="s">
        <v>39</v>
      </c>
      <c r="C15" s="36" t="s">
        <v>40</v>
      </c>
      <c r="D15" s="36" t="s">
        <v>41</v>
      </c>
      <c r="E15" s="121" t="s">
        <v>42</v>
      </c>
      <c r="F15" s="121">
        <v>300</v>
      </c>
      <c r="G15" s="38" t="s">
        <v>43</v>
      </c>
      <c r="H15" s="104" t="s">
        <v>44</v>
      </c>
      <c r="I15" s="38" t="s">
        <v>45</v>
      </c>
      <c r="J15" s="104" t="s">
        <v>46</v>
      </c>
      <c r="K15" s="38" t="s">
        <v>47</v>
      </c>
      <c r="L15" s="38" t="s">
        <v>48</v>
      </c>
      <c r="M15" s="104" t="s">
        <v>49</v>
      </c>
      <c r="N15" s="38" t="s">
        <v>50</v>
      </c>
      <c r="O15" s="38" t="s">
        <v>51</v>
      </c>
      <c r="P15" s="105" t="s">
        <v>52</v>
      </c>
    </row>
    <row r="16" spans="1:16" ht="58.5">
      <c r="A16" s="181">
        <v>9</v>
      </c>
      <c r="B16" s="104" t="s">
        <v>53</v>
      </c>
      <c r="C16" s="36" t="s">
        <v>54</v>
      </c>
      <c r="D16" s="36" t="s">
        <v>55</v>
      </c>
      <c r="E16" s="121" t="s">
        <v>56</v>
      </c>
      <c r="F16" s="121">
        <v>400</v>
      </c>
      <c r="G16" s="38" t="s">
        <v>57</v>
      </c>
      <c r="H16" s="104" t="s">
        <v>58</v>
      </c>
      <c r="I16" s="38" t="s">
        <v>59</v>
      </c>
      <c r="J16" s="104" t="s">
        <v>60</v>
      </c>
      <c r="K16" s="38" t="s">
        <v>61</v>
      </c>
      <c r="L16" s="38" t="s">
        <v>62</v>
      </c>
      <c r="M16" s="104" t="s">
        <v>63</v>
      </c>
      <c r="N16" s="38" t="s">
        <v>64</v>
      </c>
      <c r="O16" s="38" t="s">
        <v>65</v>
      </c>
      <c r="P16" s="105" t="s">
        <v>66</v>
      </c>
    </row>
    <row r="17" spans="1:16" ht="39">
      <c r="A17" s="181">
        <v>10</v>
      </c>
      <c r="B17" s="104" t="s">
        <v>67</v>
      </c>
      <c r="C17" s="36" t="s">
        <v>68</v>
      </c>
      <c r="D17" s="142"/>
      <c r="E17" s="121">
        <v>2000</v>
      </c>
      <c r="F17" s="121"/>
      <c r="G17" s="38" t="s">
        <v>69</v>
      </c>
      <c r="H17" s="104" t="s">
        <v>70</v>
      </c>
      <c r="I17" s="38" t="s">
        <v>71</v>
      </c>
      <c r="J17" s="104" t="s">
        <v>72</v>
      </c>
      <c r="K17" s="38" t="s">
        <v>73</v>
      </c>
      <c r="L17" s="38" t="s">
        <v>74</v>
      </c>
      <c r="M17" s="104" t="s">
        <v>75</v>
      </c>
      <c r="N17" s="38"/>
      <c r="O17" s="38" t="s">
        <v>76</v>
      </c>
      <c r="P17" s="105" t="s">
        <v>77</v>
      </c>
    </row>
    <row r="18" spans="1:16" ht="39">
      <c r="A18" s="181">
        <v>11</v>
      </c>
      <c r="B18" s="104" t="s">
        <v>78</v>
      </c>
      <c r="C18" s="36" t="s">
        <v>79</v>
      </c>
      <c r="D18" s="142"/>
      <c r="E18" s="121">
        <v>2</v>
      </c>
      <c r="F18" s="121"/>
      <c r="G18" s="38" t="s">
        <v>80</v>
      </c>
      <c r="H18" s="104" t="s">
        <v>81</v>
      </c>
      <c r="I18" s="38" t="s">
        <v>82</v>
      </c>
      <c r="J18" s="104" t="s">
        <v>83</v>
      </c>
      <c r="K18" s="38" t="s">
        <v>84</v>
      </c>
      <c r="L18" s="38"/>
      <c r="M18" s="104" t="s">
        <v>85</v>
      </c>
      <c r="N18" s="38" t="s">
        <v>86</v>
      </c>
      <c r="O18" s="38" t="s">
        <v>87</v>
      </c>
      <c r="P18" s="105">
        <v>4</v>
      </c>
    </row>
    <row r="19" spans="1:132" s="184" customFormat="1" ht="33.75" customHeight="1">
      <c r="A19" s="181">
        <v>12</v>
      </c>
      <c r="B19" s="104" t="s">
        <v>88</v>
      </c>
      <c r="C19" s="38" t="s">
        <v>89</v>
      </c>
      <c r="D19" s="39"/>
      <c r="E19" s="36">
        <v>12</v>
      </c>
      <c r="F19" s="36"/>
      <c r="G19" s="38" t="s">
        <v>90</v>
      </c>
      <c r="H19" s="104" t="s">
        <v>91</v>
      </c>
      <c r="I19" s="38" t="s">
        <v>92</v>
      </c>
      <c r="J19" s="38" t="s">
        <v>93</v>
      </c>
      <c r="K19" s="38" t="s">
        <v>94</v>
      </c>
      <c r="L19" s="38" t="s">
        <v>95</v>
      </c>
      <c r="M19" s="104" t="s">
        <v>96</v>
      </c>
      <c r="N19" s="38" t="s">
        <v>97</v>
      </c>
      <c r="O19" s="182" t="s">
        <v>98</v>
      </c>
      <c r="P19" s="183">
        <v>4</v>
      </c>
      <c r="Q19" s="130"/>
      <c r="AF19" s="182" t="s">
        <v>99</v>
      </c>
      <c r="AG19" s="185">
        <v>4</v>
      </c>
      <c r="AH19" s="181">
        <v>10</v>
      </c>
      <c r="AI19" s="104" t="s">
        <v>100</v>
      </c>
      <c r="AJ19" s="38" t="s">
        <v>101</v>
      </c>
      <c r="AK19" s="39"/>
      <c r="AL19" s="36">
        <v>12</v>
      </c>
      <c r="AM19" s="36"/>
      <c r="AN19" s="38" t="s">
        <v>102</v>
      </c>
      <c r="AO19" s="104" t="s">
        <v>103</v>
      </c>
      <c r="AP19" s="38" t="s">
        <v>104</v>
      </c>
      <c r="AQ19" s="38" t="s">
        <v>105</v>
      </c>
      <c r="AR19" s="38" t="s">
        <v>106</v>
      </c>
      <c r="AS19" s="38" t="s">
        <v>107</v>
      </c>
      <c r="AT19" s="104" t="s">
        <v>108</v>
      </c>
      <c r="AU19" s="38" t="s">
        <v>109</v>
      </c>
      <c r="AV19" s="182" t="s">
        <v>110</v>
      </c>
      <c r="AW19" s="185">
        <v>4</v>
      </c>
      <c r="AX19" s="181">
        <v>10</v>
      </c>
      <c r="AY19" s="104" t="s">
        <v>111</v>
      </c>
      <c r="AZ19" s="38" t="s">
        <v>112</v>
      </c>
      <c r="BA19" s="39"/>
      <c r="BB19" s="36">
        <v>12</v>
      </c>
      <c r="BC19" s="36"/>
      <c r="BD19" s="38" t="s">
        <v>113</v>
      </c>
      <c r="BE19" s="104" t="s">
        <v>114</v>
      </c>
      <c r="BF19" s="38" t="s">
        <v>115</v>
      </c>
      <c r="BG19" s="38" t="s">
        <v>116</v>
      </c>
      <c r="BH19" s="38" t="s">
        <v>117</v>
      </c>
      <c r="BI19" s="38" t="s">
        <v>118</v>
      </c>
      <c r="BJ19" s="104" t="s">
        <v>119</v>
      </c>
      <c r="BK19" s="38" t="s">
        <v>120</v>
      </c>
      <c r="BL19" s="182" t="s">
        <v>121</v>
      </c>
      <c r="BM19" s="185">
        <v>4</v>
      </c>
      <c r="BN19" s="181">
        <v>10</v>
      </c>
      <c r="BO19" s="104" t="s">
        <v>122</v>
      </c>
      <c r="BP19" s="38" t="s">
        <v>123</v>
      </c>
      <c r="BQ19" s="39"/>
      <c r="BR19" s="36">
        <v>12</v>
      </c>
      <c r="BS19" s="36"/>
      <c r="BT19" s="38" t="s">
        <v>124</v>
      </c>
      <c r="BU19" s="104" t="s">
        <v>125</v>
      </c>
      <c r="BV19" s="38" t="s">
        <v>126</v>
      </c>
      <c r="BW19" s="38" t="s">
        <v>127</v>
      </c>
      <c r="BX19" s="38" t="s">
        <v>128</v>
      </c>
      <c r="BY19" s="38" t="s">
        <v>129</v>
      </c>
      <c r="BZ19" s="104" t="s">
        <v>130</v>
      </c>
      <c r="CA19" s="38" t="s">
        <v>131</v>
      </c>
      <c r="CB19" s="182" t="s">
        <v>132</v>
      </c>
      <c r="CC19" s="185">
        <v>4</v>
      </c>
      <c r="CD19" s="181">
        <v>10</v>
      </c>
      <c r="CE19" s="104" t="s">
        <v>133</v>
      </c>
      <c r="CF19" s="38" t="s">
        <v>134</v>
      </c>
      <c r="CG19" s="39"/>
      <c r="CH19" s="36">
        <v>12</v>
      </c>
      <c r="CI19" s="36"/>
      <c r="CJ19" s="38" t="s">
        <v>135</v>
      </c>
      <c r="CK19" s="104" t="s">
        <v>136</v>
      </c>
      <c r="CL19" s="38" t="s">
        <v>137</v>
      </c>
      <c r="CM19" s="38" t="s">
        <v>138</v>
      </c>
      <c r="CN19" s="38" t="s">
        <v>139</v>
      </c>
      <c r="CO19" s="38" t="s">
        <v>140</v>
      </c>
      <c r="CP19" s="104" t="s">
        <v>141</v>
      </c>
      <c r="CQ19" s="38" t="s">
        <v>142</v>
      </c>
      <c r="CR19" s="182" t="s">
        <v>143</v>
      </c>
      <c r="CS19" s="185">
        <v>4</v>
      </c>
      <c r="CT19" s="181">
        <v>10</v>
      </c>
      <c r="CU19" s="104" t="s">
        <v>144</v>
      </c>
      <c r="CV19" s="38" t="s">
        <v>145</v>
      </c>
      <c r="CW19" s="39"/>
      <c r="CX19" s="36">
        <v>12</v>
      </c>
      <c r="CY19" s="36"/>
      <c r="CZ19" s="38" t="s">
        <v>146</v>
      </c>
      <c r="DA19" s="104" t="s">
        <v>147</v>
      </c>
      <c r="DB19" s="38" t="s">
        <v>148</v>
      </c>
      <c r="DC19" s="38" t="s">
        <v>149</v>
      </c>
      <c r="DD19" s="38" t="s">
        <v>150</v>
      </c>
      <c r="DE19" s="38" t="s">
        <v>151</v>
      </c>
      <c r="DF19" s="104" t="s">
        <v>152</v>
      </c>
      <c r="DG19" s="38" t="s">
        <v>153</v>
      </c>
      <c r="DH19" s="182" t="s">
        <v>154</v>
      </c>
      <c r="DI19" s="185">
        <v>4</v>
      </c>
      <c r="DJ19" s="181">
        <v>10</v>
      </c>
      <c r="DK19" s="104" t="s">
        <v>155</v>
      </c>
      <c r="DL19" s="38" t="s">
        <v>156</v>
      </c>
      <c r="DM19" s="39"/>
      <c r="DN19" s="36">
        <v>12</v>
      </c>
      <c r="DO19" s="36"/>
      <c r="DP19" s="38" t="s">
        <v>157</v>
      </c>
      <c r="DQ19" s="104" t="s">
        <v>158</v>
      </c>
      <c r="DR19" s="38" t="s">
        <v>159</v>
      </c>
      <c r="DS19" s="38" t="s">
        <v>160</v>
      </c>
      <c r="DT19" s="38" t="s">
        <v>161</v>
      </c>
      <c r="DU19" s="38" t="s">
        <v>162</v>
      </c>
      <c r="DV19" s="104" t="s">
        <v>163</v>
      </c>
      <c r="DW19" s="38" t="s">
        <v>164</v>
      </c>
      <c r="DX19" s="182" t="s">
        <v>165</v>
      </c>
      <c r="DY19" s="185">
        <v>4</v>
      </c>
      <c r="DZ19" s="181">
        <v>10</v>
      </c>
      <c r="EA19" s="104" t="s">
        <v>166</v>
      </c>
      <c r="EB19" s="38" t="s">
        <v>167</v>
      </c>
    </row>
    <row r="20" spans="1:132" s="184" customFormat="1" ht="33.75" customHeight="1">
      <c r="A20" s="186">
        <v>13</v>
      </c>
      <c r="B20" s="109" t="s">
        <v>168</v>
      </c>
      <c r="C20" s="19" t="s">
        <v>169</v>
      </c>
      <c r="D20" s="47"/>
      <c r="E20" s="108">
        <v>4</v>
      </c>
      <c r="F20" s="108"/>
      <c r="G20" s="19" t="s">
        <v>170</v>
      </c>
      <c r="H20" s="109" t="s">
        <v>171</v>
      </c>
      <c r="I20" s="19" t="s">
        <v>172</v>
      </c>
      <c r="J20" s="19" t="s">
        <v>173</v>
      </c>
      <c r="K20" s="19" t="s">
        <v>174</v>
      </c>
      <c r="L20" s="19" t="s">
        <v>175</v>
      </c>
      <c r="M20" s="109" t="s">
        <v>176</v>
      </c>
      <c r="N20" s="19" t="s">
        <v>177</v>
      </c>
      <c r="O20" s="187" t="s">
        <v>178</v>
      </c>
      <c r="P20" s="188">
        <v>4</v>
      </c>
      <c r="Q20" s="130"/>
      <c r="AF20" s="182"/>
      <c r="AG20" s="189"/>
      <c r="AH20" s="38"/>
      <c r="AI20" s="104"/>
      <c r="AJ20" s="38"/>
      <c r="AK20" s="39"/>
      <c r="AL20" s="36"/>
      <c r="AM20" s="36"/>
      <c r="AN20" s="38"/>
      <c r="AO20" s="104"/>
      <c r="AP20" s="38"/>
      <c r="AQ20" s="38"/>
      <c r="AR20" s="38"/>
      <c r="AS20" s="38"/>
      <c r="AT20" s="104"/>
      <c r="AU20" s="38"/>
      <c r="AV20" s="182"/>
      <c r="AW20" s="189"/>
      <c r="AX20" s="38"/>
      <c r="AY20" s="104"/>
      <c r="AZ20" s="38"/>
      <c r="BA20" s="39"/>
      <c r="BB20" s="36"/>
      <c r="BC20" s="36"/>
      <c r="BD20" s="38"/>
      <c r="BE20" s="104"/>
      <c r="BF20" s="38"/>
      <c r="BG20" s="38"/>
      <c r="BH20" s="38"/>
      <c r="BI20" s="38"/>
      <c r="BJ20" s="104"/>
      <c r="BK20" s="38"/>
      <c r="BL20" s="182"/>
      <c r="BM20" s="189"/>
      <c r="BN20" s="38"/>
      <c r="BO20" s="104"/>
      <c r="BP20" s="38"/>
      <c r="BQ20" s="39"/>
      <c r="BR20" s="36"/>
      <c r="BS20" s="36"/>
      <c r="BT20" s="38"/>
      <c r="BU20" s="104"/>
      <c r="BV20" s="38"/>
      <c r="BW20" s="38"/>
      <c r="BX20" s="38"/>
      <c r="BY20" s="38"/>
      <c r="BZ20" s="104"/>
      <c r="CA20" s="38"/>
      <c r="CB20" s="182"/>
      <c r="CC20" s="189"/>
      <c r="CD20" s="38"/>
      <c r="CE20" s="104"/>
      <c r="CF20" s="38"/>
      <c r="CG20" s="39"/>
      <c r="CH20" s="36"/>
      <c r="CI20" s="36"/>
      <c r="CJ20" s="38"/>
      <c r="CK20" s="104"/>
      <c r="CL20" s="38"/>
      <c r="CM20" s="38"/>
      <c r="CN20" s="38"/>
      <c r="CO20" s="38"/>
      <c r="CP20" s="104"/>
      <c r="CQ20" s="38"/>
      <c r="CR20" s="182"/>
      <c r="CS20" s="189"/>
      <c r="CT20" s="38"/>
      <c r="CU20" s="104"/>
      <c r="CV20" s="38"/>
      <c r="CW20" s="39"/>
      <c r="CX20" s="36"/>
      <c r="CY20" s="36"/>
      <c r="CZ20" s="38"/>
      <c r="DA20" s="104"/>
      <c r="DB20" s="38"/>
      <c r="DC20" s="38"/>
      <c r="DD20" s="38"/>
      <c r="DE20" s="38"/>
      <c r="DF20" s="104"/>
      <c r="DG20" s="38"/>
      <c r="DH20" s="182"/>
      <c r="DI20" s="189"/>
      <c r="DJ20" s="38"/>
      <c r="DK20" s="104"/>
      <c r="DL20" s="38"/>
      <c r="DM20" s="39"/>
      <c r="DN20" s="36"/>
      <c r="DO20" s="36"/>
      <c r="DP20" s="38"/>
      <c r="DQ20" s="104"/>
      <c r="DR20" s="38"/>
      <c r="DS20" s="38"/>
      <c r="DT20" s="38"/>
      <c r="DU20" s="38"/>
      <c r="DV20" s="104"/>
      <c r="DW20" s="38"/>
      <c r="DX20" s="182"/>
      <c r="DY20" s="189"/>
      <c r="DZ20" s="38"/>
      <c r="EA20" s="104"/>
      <c r="EB20" s="38"/>
    </row>
    <row r="21" spans="2:17" s="184" customFormat="1" ht="36.75" customHeight="1">
      <c r="B21" s="54" t="s">
        <v>179</v>
      </c>
      <c r="C21" s="130"/>
      <c r="D21" s="130"/>
      <c r="E21" s="130"/>
      <c r="F21" s="130"/>
      <c r="G21" s="130"/>
      <c r="H21" s="130"/>
      <c r="I21" s="130"/>
      <c r="J21" s="130"/>
      <c r="K21" s="130"/>
      <c r="L21" s="130"/>
      <c r="M21" s="130"/>
      <c r="N21" s="130"/>
      <c r="O21" s="130"/>
      <c r="P21" s="130"/>
      <c r="Q21" s="190"/>
    </row>
    <row r="22" spans="2:32" s="184" customFormat="1" ht="16.5" customHeight="1">
      <c r="B22" s="54" t="s">
        <v>180</v>
      </c>
      <c r="C22" s="130"/>
      <c r="D22" s="130"/>
      <c r="E22" s="130"/>
      <c r="F22" s="130"/>
      <c r="G22" s="130"/>
      <c r="H22" s="130"/>
      <c r="I22" s="130"/>
      <c r="J22" s="130"/>
      <c r="K22" s="130"/>
      <c r="L22" s="130"/>
      <c r="M22" s="130"/>
      <c r="N22" s="130"/>
      <c r="O22" s="130"/>
      <c r="P22" s="130"/>
      <c r="Q22" s="114"/>
      <c r="R22" s="190"/>
      <c r="S22" s="190"/>
      <c r="T22" s="190"/>
      <c r="U22" s="190"/>
      <c r="V22" s="190"/>
      <c r="W22" s="190"/>
      <c r="X22" s="190"/>
      <c r="Y22" s="190"/>
      <c r="Z22" s="190"/>
      <c r="AA22" s="190"/>
      <c r="AB22" s="190"/>
      <c r="AC22" s="190"/>
      <c r="AD22" s="190"/>
      <c r="AE22" s="190"/>
      <c r="AF22" s="190"/>
    </row>
    <row r="23" spans="2:37" ht="17.25" customHeight="1">
      <c r="B23" s="26" t="s">
        <v>181</v>
      </c>
      <c r="C23" s="190"/>
      <c r="D23" s="190"/>
      <c r="E23" s="190"/>
      <c r="F23" s="190"/>
      <c r="G23" s="190"/>
      <c r="H23" s="190"/>
      <c r="I23" s="190"/>
      <c r="J23" s="190"/>
      <c r="K23" s="190"/>
      <c r="L23" s="190"/>
      <c r="M23" s="190"/>
      <c r="N23" s="190"/>
      <c r="O23" s="190"/>
      <c r="P23" s="190"/>
      <c r="AG23" s="190"/>
      <c r="AH23" s="190"/>
      <c r="AI23" s="190"/>
      <c r="AJ23" s="190"/>
      <c r="AK23" s="190"/>
    </row>
  </sheetData>
  <sheetProtection/>
  <mergeCells count="3">
    <mergeCell ref="A1:O3"/>
    <mergeCell ref="A4:O5"/>
    <mergeCell ref="D6:F6"/>
  </mergeCells>
  <printOptions/>
  <pageMargins left="0.75" right="0.75" top="1" bottom="1" header="0.5" footer="0.5"/>
  <pageSetup fitToHeight="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R24"/>
  <sheetViews>
    <sheetView zoomScalePageLayoutView="0" workbookViewId="0" topLeftCell="A1">
      <selection activeCell="A4" sqref="A4:O5"/>
    </sheetView>
  </sheetViews>
  <sheetFormatPr defaultColWidth="9.140625" defaultRowHeight="12.75"/>
  <cols>
    <col min="1" max="1" width="8.57421875" style="191" customWidth="1"/>
    <col min="2" max="2" width="39.140625" style="25" customWidth="1"/>
    <col min="3" max="4" width="35.00390625" style="191" customWidth="1"/>
    <col min="5" max="7" width="16.57421875" style="25" customWidth="1"/>
    <col min="8" max="8" width="77.140625" style="25" customWidth="1"/>
    <col min="9" max="9" width="16.28125" style="191" customWidth="1"/>
    <col min="10" max="11" width="26.57421875" style="191" customWidth="1"/>
    <col min="12" max="12" width="19.421875" style="191" customWidth="1"/>
    <col min="13" max="13" width="26.57421875" style="25" customWidth="1"/>
    <col min="14" max="14" width="13.7109375" style="191" customWidth="1"/>
    <col min="15" max="15" width="23.140625" style="191" customWidth="1"/>
    <col min="16" max="16" width="21.00390625" style="25" customWidth="1"/>
    <col min="17" max="16384" width="9.140625" style="25" customWidth="1"/>
  </cols>
  <sheetData>
    <row r="1" spans="1:16" ht="31.5">
      <c r="A1" s="392" t="s">
        <v>182</v>
      </c>
      <c r="B1" s="392"/>
      <c r="C1" s="392"/>
      <c r="D1" s="392"/>
      <c r="E1" s="392"/>
      <c r="F1" s="392"/>
      <c r="G1" s="392"/>
      <c r="H1" s="392"/>
      <c r="I1" s="392"/>
      <c r="J1" s="392"/>
      <c r="K1" s="392"/>
      <c r="L1" s="392"/>
      <c r="M1" s="392"/>
      <c r="N1" s="392"/>
      <c r="O1" s="392"/>
      <c r="P1" s="192"/>
    </row>
    <row r="2" spans="1:16" ht="15">
      <c r="A2" s="392"/>
      <c r="B2" s="392"/>
      <c r="C2" s="392"/>
      <c r="D2" s="392"/>
      <c r="E2" s="392"/>
      <c r="F2" s="392"/>
      <c r="G2" s="392"/>
      <c r="H2" s="392"/>
      <c r="I2" s="392"/>
      <c r="J2" s="392"/>
      <c r="K2" s="392"/>
      <c r="L2" s="392"/>
      <c r="M2" s="392"/>
      <c r="N2" s="392"/>
      <c r="O2" s="392"/>
      <c r="P2" s="193"/>
    </row>
    <row r="3" spans="1:16" ht="15">
      <c r="A3" s="392"/>
      <c r="B3" s="392"/>
      <c r="C3" s="392"/>
      <c r="D3" s="392"/>
      <c r="E3" s="392"/>
      <c r="F3" s="392"/>
      <c r="G3" s="392"/>
      <c r="H3" s="392"/>
      <c r="I3" s="392"/>
      <c r="J3" s="392"/>
      <c r="K3" s="392"/>
      <c r="L3" s="392"/>
      <c r="M3" s="392"/>
      <c r="N3" s="392"/>
      <c r="O3" s="392"/>
      <c r="P3" s="193"/>
    </row>
    <row r="4" spans="1:16" ht="15">
      <c r="A4" s="399" t="s">
        <v>2341</v>
      </c>
      <c r="B4" s="399"/>
      <c r="C4" s="399"/>
      <c r="D4" s="399"/>
      <c r="E4" s="399"/>
      <c r="F4" s="399"/>
      <c r="G4" s="399"/>
      <c r="H4" s="399"/>
      <c r="I4" s="399"/>
      <c r="J4" s="399"/>
      <c r="K4" s="399"/>
      <c r="L4" s="399"/>
      <c r="M4" s="399"/>
      <c r="N4" s="399"/>
      <c r="O4" s="399"/>
      <c r="P4" s="193"/>
    </row>
    <row r="5" spans="1:16" ht="15">
      <c r="A5" s="399"/>
      <c r="B5" s="399"/>
      <c r="C5" s="399"/>
      <c r="D5" s="399"/>
      <c r="E5" s="399"/>
      <c r="F5" s="399"/>
      <c r="G5" s="399"/>
      <c r="H5" s="399"/>
      <c r="I5" s="399"/>
      <c r="J5" s="399"/>
      <c r="K5" s="399"/>
      <c r="L5" s="399"/>
      <c r="M5" s="399"/>
      <c r="N5" s="399"/>
      <c r="O5" s="399"/>
      <c r="P5" s="194"/>
    </row>
    <row r="6" spans="1:16" ht="78" customHeight="1">
      <c r="A6" s="176" t="s">
        <v>183</v>
      </c>
      <c r="B6" s="6" t="s">
        <v>184</v>
      </c>
      <c r="C6" s="6" t="s">
        <v>185</v>
      </c>
      <c r="D6" s="361" t="s">
        <v>186</v>
      </c>
      <c r="E6" s="361"/>
      <c r="F6" s="361"/>
      <c r="G6" s="6" t="s">
        <v>187</v>
      </c>
      <c r="H6" s="6" t="s">
        <v>188</v>
      </c>
      <c r="I6" s="6" t="s">
        <v>189</v>
      </c>
      <c r="J6" s="6" t="s">
        <v>190</v>
      </c>
      <c r="K6" s="6" t="s">
        <v>191</v>
      </c>
      <c r="L6" s="6" t="s">
        <v>192</v>
      </c>
      <c r="M6" s="6" t="s">
        <v>193</v>
      </c>
      <c r="N6" s="6" t="s">
        <v>194</v>
      </c>
      <c r="O6" s="6" t="s">
        <v>195</v>
      </c>
      <c r="P6" s="195" t="s">
        <v>196</v>
      </c>
    </row>
    <row r="7" spans="1:17" ht="19.5">
      <c r="A7" s="179"/>
      <c r="B7" s="9"/>
      <c r="C7" s="9"/>
      <c r="D7" s="9" t="s">
        <v>197</v>
      </c>
      <c r="E7" s="9" t="s">
        <v>198</v>
      </c>
      <c r="F7" s="9" t="s">
        <v>199</v>
      </c>
      <c r="G7" s="9"/>
      <c r="H7" s="9"/>
      <c r="I7" s="9"/>
      <c r="J7" s="9"/>
      <c r="K7" s="9"/>
      <c r="L7" s="9"/>
      <c r="M7" s="9"/>
      <c r="N7" s="9"/>
      <c r="O7" s="9"/>
      <c r="P7" s="196"/>
      <c r="Q7" s="197"/>
    </row>
    <row r="8" spans="1:16" s="205" customFormat="1" ht="19.5">
      <c r="A8" s="198">
        <v>1</v>
      </c>
      <c r="B8" s="199" t="s">
        <v>200</v>
      </c>
      <c r="C8" s="200" t="s">
        <v>201</v>
      </c>
      <c r="D8" s="200"/>
      <c r="E8" s="201">
        <v>3840000</v>
      </c>
      <c r="F8" s="202"/>
      <c r="G8" s="200" t="s">
        <v>202</v>
      </c>
      <c r="H8" s="199" t="s">
        <v>203</v>
      </c>
      <c r="I8" s="200" t="s">
        <v>2</v>
      </c>
      <c r="J8" s="200" t="s">
        <v>204</v>
      </c>
      <c r="K8" s="200" t="s">
        <v>205</v>
      </c>
      <c r="L8" s="200" t="s">
        <v>74</v>
      </c>
      <c r="M8" s="199" t="s">
        <v>206</v>
      </c>
      <c r="N8" s="200" t="s">
        <v>2</v>
      </c>
      <c r="O8" s="203" t="s">
        <v>2</v>
      </c>
      <c r="P8" s="204" t="s">
        <v>41</v>
      </c>
    </row>
    <row r="9" spans="1:18" s="184" customFormat="1" ht="19.5">
      <c r="A9" s="181">
        <v>2</v>
      </c>
      <c r="B9" s="104" t="s">
        <v>207</v>
      </c>
      <c r="C9" s="38" t="s">
        <v>208</v>
      </c>
      <c r="D9" s="39"/>
      <c r="E9" s="121">
        <v>320000</v>
      </c>
      <c r="F9" s="36"/>
      <c r="G9" s="38" t="s">
        <v>7</v>
      </c>
      <c r="H9" s="104" t="s">
        <v>209</v>
      </c>
      <c r="I9" s="38" t="s">
        <v>2</v>
      </c>
      <c r="J9" s="38" t="s">
        <v>204</v>
      </c>
      <c r="K9" s="38" t="s">
        <v>210</v>
      </c>
      <c r="L9" s="38" t="s">
        <v>74</v>
      </c>
      <c r="M9" s="104" t="s">
        <v>211</v>
      </c>
      <c r="N9" s="38" t="s">
        <v>2</v>
      </c>
      <c r="O9" s="206" t="s">
        <v>2</v>
      </c>
      <c r="P9" s="207">
        <v>1</v>
      </c>
      <c r="R9" s="208"/>
    </row>
    <row r="10" spans="1:16" s="184" customFormat="1" ht="17.25" customHeight="1">
      <c r="A10" s="181">
        <v>3</v>
      </c>
      <c r="B10" s="104" t="s">
        <v>212</v>
      </c>
      <c r="C10" s="38" t="s">
        <v>213</v>
      </c>
      <c r="D10" s="39"/>
      <c r="E10" s="121">
        <v>160000</v>
      </c>
      <c r="F10" s="36"/>
      <c r="G10" s="38" t="s">
        <v>7</v>
      </c>
      <c r="H10" s="104" t="s">
        <v>214</v>
      </c>
      <c r="I10" s="38" t="s">
        <v>2</v>
      </c>
      <c r="J10" s="38" t="s">
        <v>215</v>
      </c>
      <c r="K10" s="38" t="s">
        <v>7</v>
      </c>
      <c r="L10" s="38" t="s">
        <v>41</v>
      </c>
      <c r="M10" s="104" t="s">
        <v>216</v>
      </c>
      <c r="N10" s="38" t="s">
        <v>2</v>
      </c>
      <c r="O10" s="209" t="s">
        <v>2</v>
      </c>
      <c r="P10" s="207">
        <v>4</v>
      </c>
    </row>
    <row r="11" spans="1:16" s="184" customFormat="1" ht="18" customHeight="1">
      <c r="A11" s="181">
        <v>4</v>
      </c>
      <c r="B11" s="104" t="s">
        <v>217</v>
      </c>
      <c r="C11" s="38" t="s">
        <v>218</v>
      </c>
      <c r="D11" s="39"/>
      <c r="E11" s="121"/>
      <c r="F11" s="121">
        <v>7600</v>
      </c>
      <c r="G11" s="38" t="s">
        <v>7</v>
      </c>
      <c r="H11" s="104" t="s">
        <v>81</v>
      </c>
      <c r="I11" s="38" t="s">
        <v>2</v>
      </c>
      <c r="J11" s="38" t="s">
        <v>41</v>
      </c>
      <c r="K11" s="38" t="s">
        <v>106</v>
      </c>
      <c r="L11" s="38" t="s">
        <v>41</v>
      </c>
      <c r="M11" s="104" t="s">
        <v>108</v>
      </c>
      <c r="N11" s="38" t="s">
        <v>1740</v>
      </c>
      <c r="O11" s="210" t="s">
        <v>41</v>
      </c>
      <c r="P11" s="207">
        <v>4</v>
      </c>
    </row>
    <row r="12" spans="1:16" s="184" customFormat="1" ht="17.25" customHeight="1">
      <c r="A12" s="181">
        <v>5</v>
      </c>
      <c r="B12" s="104" t="s">
        <v>219</v>
      </c>
      <c r="C12" s="38" t="s">
        <v>218</v>
      </c>
      <c r="D12" s="39"/>
      <c r="E12" s="121"/>
      <c r="F12" s="121">
        <v>7600</v>
      </c>
      <c r="G12" s="38" t="s">
        <v>7</v>
      </c>
      <c r="H12" s="104" t="s">
        <v>81</v>
      </c>
      <c r="I12" s="38" t="s">
        <v>2</v>
      </c>
      <c r="J12" s="38" t="s">
        <v>41</v>
      </c>
      <c r="K12" s="38" t="s">
        <v>106</v>
      </c>
      <c r="L12" s="38" t="s">
        <v>41</v>
      </c>
      <c r="M12" s="104" t="s">
        <v>108</v>
      </c>
      <c r="N12" s="38" t="s">
        <v>1740</v>
      </c>
      <c r="O12" s="182" t="s">
        <v>41</v>
      </c>
      <c r="P12" s="207">
        <v>4</v>
      </c>
    </row>
    <row r="13" spans="1:16" s="184" customFormat="1" ht="17.25" customHeight="1">
      <c r="A13" s="34">
        <v>6</v>
      </c>
      <c r="B13" s="211" t="s">
        <v>220</v>
      </c>
      <c r="C13" s="189" t="s">
        <v>218</v>
      </c>
      <c r="D13" s="212"/>
      <c r="E13" s="213"/>
      <c r="F13" s="213">
        <v>33300</v>
      </c>
      <c r="G13" s="189" t="s">
        <v>7</v>
      </c>
      <c r="H13" s="214" t="s">
        <v>81</v>
      </c>
      <c r="I13" s="38" t="s">
        <v>2</v>
      </c>
      <c r="J13" s="38" t="s">
        <v>41</v>
      </c>
      <c r="K13" s="38" t="s">
        <v>106</v>
      </c>
      <c r="L13" s="38" t="s">
        <v>41</v>
      </c>
      <c r="M13" s="104" t="s">
        <v>108</v>
      </c>
      <c r="N13" s="38" t="s">
        <v>1740</v>
      </c>
      <c r="O13" s="182" t="s">
        <v>41</v>
      </c>
      <c r="P13" s="185">
        <v>4</v>
      </c>
    </row>
    <row r="14" spans="1:16" s="184" customFormat="1" ht="19.5" customHeight="1">
      <c r="A14" s="34">
        <v>7</v>
      </c>
      <c r="B14" s="211" t="s">
        <v>221</v>
      </c>
      <c r="C14" s="189" t="s">
        <v>218</v>
      </c>
      <c r="D14" s="212"/>
      <c r="E14" s="213"/>
      <c r="F14" s="213">
        <v>33300</v>
      </c>
      <c r="G14" s="189" t="s">
        <v>7</v>
      </c>
      <c r="H14" s="214" t="s">
        <v>81</v>
      </c>
      <c r="I14" s="38" t="s">
        <v>2</v>
      </c>
      <c r="J14" s="38" t="s">
        <v>41</v>
      </c>
      <c r="K14" s="38" t="s">
        <v>106</v>
      </c>
      <c r="L14" s="38" t="s">
        <v>41</v>
      </c>
      <c r="M14" s="104" t="s">
        <v>108</v>
      </c>
      <c r="N14" s="38" t="s">
        <v>1740</v>
      </c>
      <c r="O14" s="182" t="s">
        <v>41</v>
      </c>
      <c r="P14" s="185">
        <v>4</v>
      </c>
    </row>
    <row r="15" spans="1:16" s="184" customFormat="1" ht="19.5" customHeight="1">
      <c r="A15" s="34">
        <v>8</v>
      </c>
      <c r="B15" s="211" t="s">
        <v>222</v>
      </c>
      <c r="C15" s="189" t="s">
        <v>218</v>
      </c>
      <c r="D15" s="212"/>
      <c r="E15" s="213"/>
      <c r="F15" s="213">
        <v>48400</v>
      </c>
      <c r="G15" s="189" t="s">
        <v>7</v>
      </c>
      <c r="H15" s="214" t="s">
        <v>81</v>
      </c>
      <c r="I15" s="38" t="s">
        <v>2</v>
      </c>
      <c r="J15" s="38" t="s">
        <v>41</v>
      </c>
      <c r="K15" s="38" t="s">
        <v>106</v>
      </c>
      <c r="L15" s="38" t="s">
        <v>41</v>
      </c>
      <c r="M15" s="104" t="s">
        <v>108</v>
      </c>
      <c r="N15" s="38" t="s">
        <v>1740</v>
      </c>
      <c r="O15" s="182" t="s">
        <v>41</v>
      </c>
      <c r="P15" s="185">
        <v>4</v>
      </c>
    </row>
    <row r="16" spans="1:16" s="184" customFormat="1" ht="19.5" customHeight="1">
      <c r="A16" s="34">
        <v>9</v>
      </c>
      <c r="B16" s="211" t="s">
        <v>223</v>
      </c>
      <c r="C16" s="189" t="s">
        <v>218</v>
      </c>
      <c r="D16" s="212"/>
      <c r="E16" s="213"/>
      <c r="F16" s="213">
        <v>327000</v>
      </c>
      <c r="G16" s="189" t="s">
        <v>7</v>
      </c>
      <c r="H16" s="214" t="s">
        <v>81</v>
      </c>
      <c r="I16" s="38" t="s">
        <v>2</v>
      </c>
      <c r="J16" s="38" t="s">
        <v>41</v>
      </c>
      <c r="K16" s="38" t="s">
        <v>106</v>
      </c>
      <c r="L16" s="38" t="s">
        <v>41</v>
      </c>
      <c r="M16" s="104" t="s">
        <v>108</v>
      </c>
      <c r="N16" s="38" t="s">
        <v>1740</v>
      </c>
      <c r="O16" s="182" t="s">
        <v>41</v>
      </c>
      <c r="P16" s="185">
        <v>4</v>
      </c>
    </row>
    <row r="17" spans="1:16" s="184" customFormat="1" ht="17.25" customHeight="1">
      <c r="A17" s="181">
        <v>10</v>
      </c>
      <c r="B17" s="104" t="s">
        <v>88</v>
      </c>
      <c r="C17" s="38" t="s">
        <v>89</v>
      </c>
      <c r="D17" s="39"/>
      <c r="E17" s="36"/>
      <c r="F17" s="36">
        <v>12</v>
      </c>
      <c r="G17" s="38" t="s">
        <v>7</v>
      </c>
      <c r="H17" s="104" t="s">
        <v>81</v>
      </c>
      <c r="I17" s="38" t="s">
        <v>2</v>
      </c>
      <c r="J17" s="38" t="s">
        <v>41</v>
      </c>
      <c r="K17" s="38" t="s">
        <v>106</v>
      </c>
      <c r="L17" s="38" t="s">
        <v>41</v>
      </c>
      <c r="M17" s="104" t="s">
        <v>108</v>
      </c>
      <c r="N17" s="38" t="s">
        <v>1740</v>
      </c>
      <c r="O17" s="182" t="s">
        <v>41</v>
      </c>
      <c r="P17" s="185">
        <v>4</v>
      </c>
    </row>
    <row r="18" spans="1:16" s="184" customFormat="1" ht="17.25" customHeight="1">
      <c r="A18" s="186">
        <v>11</v>
      </c>
      <c r="B18" s="109" t="s">
        <v>224</v>
      </c>
      <c r="C18" s="19" t="s">
        <v>225</v>
      </c>
      <c r="D18" s="47"/>
      <c r="E18" s="108"/>
      <c r="F18" s="108">
        <v>12</v>
      </c>
      <c r="G18" s="19" t="s">
        <v>7</v>
      </c>
      <c r="H18" s="109" t="s">
        <v>81</v>
      </c>
      <c r="I18" s="19" t="s">
        <v>2</v>
      </c>
      <c r="J18" s="19" t="s">
        <v>41</v>
      </c>
      <c r="K18" s="19" t="s">
        <v>106</v>
      </c>
      <c r="L18" s="19" t="s">
        <v>41</v>
      </c>
      <c r="M18" s="109" t="s">
        <v>108</v>
      </c>
      <c r="N18" s="19" t="s">
        <v>1740</v>
      </c>
      <c r="O18" s="215" t="s">
        <v>41</v>
      </c>
      <c r="P18" s="216">
        <v>4</v>
      </c>
    </row>
    <row r="19" spans="4:6" ht="19.5">
      <c r="D19" s="217" t="s">
        <v>226</v>
      </c>
      <c r="E19" s="111">
        <f>SUM(E8:E18)</f>
        <v>4320000</v>
      </c>
      <c r="F19" s="111">
        <f>SUM(F8:F18)</f>
        <v>457224</v>
      </c>
    </row>
    <row r="20" spans="2:12" ht="30.75" customHeight="1">
      <c r="B20" s="24" t="s">
        <v>227</v>
      </c>
      <c r="L20" s="218"/>
    </row>
    <row r="21" spans="2:13" ht="30.75" customHeight="1">
      <c r="B21" s="388" t="s">
        <v>228</v>
      </c>
      <c r="C21" s="388"/>
      <c r="D21" s="388"/>
      <c r="E21" s="388"/>
      <c r="F21" s="388"/>
      <c r="G21" s="388"/>
      <c r="H21" s="388"/>
      <c r="I21" s="388"/>
      <c r="J21" s="388"/>
      <c r="K21" s="388"/>
      <c r="L21" s="388"/>
      <c r="M21" s="388"/>
    </row>
    <row r="22" spans="2:13" ht="36" customHeight="1">
      <c r="B22" s="397" t="s">
        <v>229</v>
      </c>
      <c r="C22" s="397"/>
      <c r="D22" s="397"/>
      <c r="E22" s="397"/>
      <c r="F22" s="397"/>
      <c r="G22" s="397"/>
      <c r="H22" s="397"/>
      <c r="I22" s="397"/>
      <c r="J22" s="397"/>
      <c r="K22" s="397"/>
      <c r="L22" s="397"/>
      <c r="M22" s="397"/>
    </row>
    <row r="23" spans="2:13" ht="62.25" customHeight="1">
      <c r="B23" s="398" t="s">
        <v>230</v>
      </c>
      <c r="C23" s="398"/>
      <c r="D23" s="398"/>
      <c r="E23" s="398"/>
      <c r="F23" s="398"/>
      <c r="G23" s="398"/>
      <c r="H23" s="398"/>
      <c r="I23" s="398"/>
      <c r="J23" s="398"/>
      <c r="K23" s="219"/>
      <c r="L23" s="219"/>
      <c r="M23" s="219"/>
    </row>
    <row r="24" spans="2:13" ht="45" customHeight="1">
      <c r="B24" s="397" t="s">
        <v>231</v>
      </c>
      <c r="C24" s="397"/>
      <c r="D24" s="397"/>
      <c r="E24" s="397"/>
      <c r="F24" s="397"/>
      <c r="G24" s="397"/>
      <c r="H24" s="397"/>
      <c r="I24" s="397"/>
      <c r="J24" s="397"/>
      <c r="K24" s="397"/>
      <c r="L24" s="397"/>
      <c r="M24" s="397"/>
    </row>
  </sheetData>
  <sheetProtection/>
  <mergeCells count="7">
    <mergeCell ref="B22:M22"/>
    <mergeCell ref="B23:J23"/>
    <mergeCell ref="B24:M24"/>
    <mergeCell ref="A1:O3"/>
    <mergeCell ref="A4:O5"/>
    <mergeCell ref="D6:F6"/>
    <mergeCell ref="B21:M21"/>
  </mergeCells>
  <printOptions/>
  <pageMargins left="0.75" right="0.75" top="1" bottom="1" header="0.5" footer="0.5"/>
  <pageSetup fitToHeight="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D240"/>
  <sheetViews>
    <sheetView zoomScalePageLayoutView="0" workbookViewId="0" topLeftCell="A6">
      <selection activeCell="E17" sqref="E17"/>
    </sheetView>
  </sheetViews>
  <sheetFormatPr defaultColWidth="12.7109375" defaultRowHeight="12.75"/>
  <cols>
    <col min="1" max="1" width="12.7109375" style="28" customWidth="1"/>
    <col min="2" max="4" width="12.7109375" style="220" customWidth="1"/>
    <col min="5" max="5" width="19.7109375" style="28" customWidth="1"/>
    <col min="6" max="6" width="13.8515625" style="28" customWidth="1"/>
    <col min="7" max="8" width="12.7109375" style="220" customWidth="1"/>
    <col min="9" max="9" width="12.7109375" style="221" customWidth="1"/>
    <col min="10" max="11" width="12.7109375" style="220" customWidth="1"/>
    <col min="12" max="12" width="15.00390625" style="220" customWidth="1"/>
    <col min="13" max="16384" width="12.7109375" style="220" customWidth="1"/>
  </cols>
  <sheetData>
    <row r="1" spans="1:16" ht="12.75">
      <c r="A1" s="403" t="s">
        <v>232</v>
      </c>
      <c r="B1" s="403"/>
      <c r="C1" s="403"/>
      <c r="D1" s="403"/>
      <c r="E1" s="403"/>
      <c r="F1" s="403"/>
      <c r="G1" s="403"/>
      <c r="H1" s="403"/>
      <c r="I1" s="403"/>
      <c r="J1" s="403"/>
      <c r="K1" s="403"/>
      <c r="L1" s="403"/>
      <c r="M1" s="403"/>
      <c r="N1" s="403"/>
      <c r="O1" s="403"/>
      <c r="P1" s="222"/>
    </row>
    <row r="2" spans="1:16" ht="12.75">
      <c r="A2" s="403"/>
      <c r="B2" s="403"/>
      <c r="C2" s="403"/>
      <c r="D2" s="403"/>
      <c r="E2" s="403"/>
      <c r="F2" s="403"/>
      <c r="G2" s="403"/>
      <c r="H2" s="403"/>
      <c r="I2" s="403"/>
      <c r="J2" s="403"/>
      <c r="K2" s="403"/>
      <c r="L2" s="403"/>
      <c r="M2" s="403"/>
      <c r="N2" s="403"/>
      <c r="O2" s="403"/>
      <c r="P2" s="223"/>
    </row>
    <row r="3" spans="1:16" ht="12.75">
      <c r="A3" s="403"/>
      <c r="B3" s="403"/>
      <c r="C3" s="403"/>
      <c r="D3" s="403"/>
      <c r="E3" s="403"/>
      <c r="F3" s="403"/>
      <c r="G3" s="403"/>
      <c r="H3" s="403"/>
      <c r="I3" s="403"/>
      <c r="J3" s="403"/>
      <c r="K3" s="403"/>
      <c r="L3" s="403"/>
      <c r="M3" s="403"/>
      <c r="N3" s="403"/>
      <c r="O3" s="403"/>
      <c r="P3" s="223"/>
    </row>
    <row r="4" spans="1:16" ht="12.75">
      <c r="A4" s="404" t="s">
        <v>233</v>
      </c>
      <c r="B4" s="404"/>
      <c r="C4" s="404"/>
      <c r="D4" s="404"/>
      <c r="E4" s="404"/>
      <c r="F4" s="404"/>
      <c r="G4" s="404"/>
      <c r="H4" s="404"/>
      <c r="I4" s="404"/>
      <c r="J4" s="404"/>
      <c r="K4" s="404"/>
      <c r="L4" s="404"/>
      <c r="M4" s="404"/>
      <c r="N4" s="404"/>
      <c r="O4" s="404"/>
      <c r="P4" s="404"/>
    </row>
    <row r="5" spans="1:16" ht="12.75">
      <c r="A5" s="404"/>
      <c r="B5" s="404"/>
      <c r="C5" s="404"/>
      <c r="D5" s="404"/>
      <c r="E5" s="404"/>
      <c r="F5" s="404"/>
      <c r="G5" s="404"/>
      <c r="H5" s="404"/>
      <c r="I5" s="404"/>
      <c r="J5" s="404"/>
      <c r="K5" s="404"/>
      <c r="L5" s="404"/>
      <c r="M5" s="404"/>
      <c r="N5" s="404"/>
      <c r="O5" s="404"/>
      <c r="P5" s="404"/>
    </row>
    <row r="6" spans="1:16" ht="38.25">
      <c r="A6" s="226" t="s">
        <v>234</v>
      </c>
      <c r="B6" s="227" t="s">
        <v>235</v>
      </c>
      <c r="C6" s="228" t="s">
        <v>236</v>
      </c>
      <c r="D6" s="405" t="s">
        <v>237</v>
      </c>
      <c r="E6" s="405"/>
      <c r="F6" s="405"/>
      <c r="G6" s="228" t="s">
        <v>238</v>
      </c>
      <c r="H6" s="228" t="s">
        <v>239</v>
      </c>
      <c r="I6" s="229" t="s">
        <v>240</v>
      </c>
      <c r="J6" s="228" t="s">
        <v>241</v>
      </c>
      <c r="K6" s="228" t="s">
        <v>242</v>
      </c>
      <c r="L6" s="228" t="s">
        <v>243</v>
      </c>
      <c r="M6" s="228" t="s">
        <v>244</v>
      </c>
      <c r="N6" s="228" t="s">
        <v>245</v>
      </c>
      <c r="O6" s="230" t="s">
        <v>246</v>
      </c>
      <c r="P6" s="226" t="s">
        <v>247</v>
      </c>
    </row>
    <row r="7" spans="1:16" ht="12.75">
      <c r="A7" s="231"/>
      <c r="B7" s="231"/>
      <c r="C7" s="232"/>
      <c r="D7" s="232" t="s">
        <v>248</v>
      </c>
      <c r="E7" s="232" t="s">
        <v>249</v>
      </c>
      <c r="F7" s="232" t="s">
        <v>250</v>
      </c>
      <c r="G7" s="232"/>
      <c r="H7" s="232"/>
      <c r="I7" s="233"/>
      <c r="J7" s="232"/>
      <c r="K7" s="232"/>
      <c r="L7" s="232"/>
      <c r="M7" s="232"/>
      <c r="N7" s="232"/>
      <c r="O7" s="234"/>
      <c r="P7" s="235"/>
    </row>
    <row r="8" spans="1:16" ht="12.75">
      <c r="A8" s="406" t="s">
        <v>251</v>
      </c>
      <c r="B8" s="406"/>
      <c r="C8" s="406"/>
      <c r="D8" s="406"/>
      <c r="E8" s="406"/>
      <c r="F8" s="406"/>
      <c r="G8" s="406"/>
      <c r="H8" s="406"/>
      <c r="I8" s="406"/>
      <c r="J8" s="406"/>
      <c r="K8" s="406"/>
      <c r="L8" s="406"/>
      <c r="M8" s="406"/>
      <c r="N8" s="406"/>
      <c r="O8" s="406"/>
      <c r="P8" s="406"/>
    </row>
    <row r="9" spans="1:16" ht="12.75">
      <c r="A9" s="406"/>
      <c r="B9" s="406"/>
      <c r="C9" s="406"/>
      <c r="D9" s="406"/>
      <c r="E9" s="406"/>
      <c r="F9" s="406"/>
      <c r="G9" s="406"/>
      <c r="H9" s="406"/>
      <c r="I9" s="406"/>
      <c r="J9" s="406"/>
      <c r="K9" s="406"/>
      <c r="L9" s="406"/>
      <c r="M9" s="406"/>
      <c r="N9" s="406"/>
      <c r="O9" s="406"/>
      <c r="P9" s="406"/>
    </row>
    <row r="10" spans="1:16" s="246" customFormat="1" ht="127.5">
      <c r="A10" s="236">
        <v>1</v>
      </c>
      <c r="B10" s="237" t="s">
        <v>252</v>
      </c>
      <c r="C10" s="238" t="s">
        <v>253</v>
      </c>
      <c r="D10" s="239"/>
      <c r="E10" s="240">
        <v>0</v>
      </c>
      <c r="F10" s="241">
        <v>700000000</v>
      </c>
      <c r="G10" s="242" t="s">
        <v>254</v>
      </c>
      <c r="H10" s="237" t="s">
        <v>255</v>
      </c>
      <c r="I10" s="243" t="s">
        <v>256</v>
      </c>
      <c r="J10" s="244" t="s">
        <v>257</v>
      </c>
      <c r="K10" s="244" t="s">
        <v>258</v>
      </c>
      <c r="L10" s="237" t="s">
        <v>259</v>
      </c>
      <c r="M10" s="244" t="s">
        <v>260</v>
      </c>
      <c r="N10" s="242" t="s">
        <v>261</v>
      </c>
      <c r="O10" s="240" t="s">
        <v>262</v>
      </c>
      <c r="P10" s="245"/>
    </row>
    <row r="11" spans="1:16" s="246" customFormat="1" ht="38.25">
      <c r="A11" s="247">
        <v>2</v>
      </c>
      <c r="B11" s="237" t="s">
        <v>263</v>
      </c>
      <c r="C11" s="248" t="s">
        <v>264</v>
      </c>
      <c r="D11" s="239"/>
      <c r="E11" s="241">
        <v>2400000</v>
      </c>
      <c r="F11" s="400">
        <v>446000000</v>
      </c>
      <c r="G11" s="240" t="s">
        <v>265</v>
      </c>
      <c r="H11" s="237" t="s">
        <v>266</v>
      </c>
      <c r="I11" s="243" t="s">
        <v>267</v>
      </c>
      <c r="J11" s="249" t="s">
        <v>268</v>
      </c>
      <c r="K11" s="249" t="s">
        <v>269</v>
      </c>
      <c r="L11" s="237" t="s">
        <v>270</v>
      </c>
      <c r="M11" s="240" t="s">
        <v>271</v>
      </c>
      <c r="N11" s="240" t="s">
        <v>272</v>
      </c>
      <c r="O11" s="240" t="s">
        <v>273</v>
      </c>
      <c r="P11" s="245"/>
    </row>
    <row r="12" spans="1:16" s="246" customFormat="1" ht="38.25">
      <c r="A12" s="247">
        <v>3</v>
      </c>
      <c r="B12" s="237" t="s">
        <v>274</v>
      </c>
      <c r="C12" s="248" t="s">
        <v>275</v>
      </c>
      <c r="D12" s="239"/>
      <c r="E12" s="241">
        <v>2400000</v>
      </c>
      <c r="F12" s="400"/>
      <c r="G12" s="240" t="s">
        <v>276</v>
      </c>
      <c r="H12" s="237" t="s">
        <v>277</v>
      </c>
      <c r="I12" s="243" t="s">
        <v>278</v>
      </c>
      <c r="J12" s="249" t="s">
        <v>279</v>
      </c>
      <c r="K12" s="249" t="s">
        <v>280</v>
      </c>
      <c r="L12" s="250"/>
      <c r="M12" s="240" t="s">
        <v>281</v>
      </c>
      <c r="N12" s="240" t="s">
        <v>282</v>
      </c>
      <c r="O12" s="240" t="s">
        <v>283</v>
      </c>
      <c r="P12" s="245"/>
    </row>
    <row r="13" spans="1:16" s="261" customFormat="1" ht="38.25">
      <c r="A13" s="251">
        <v>4</v>
      </c>
      <c r="B13" s="252" t="s">
        <v>284</v>
      </c>
      <c r="C13" s="253" t="s">
        <v>285</v>
      </c>
      <c r="D13" s="254"/>
      <c r="E13" s="255">
        <v>2400000</v>
      </c>
      <c r="F13" s="256"/>
      <c r="G13" s="249" t="s">
        <v>286</v>
      </c>
      <c r="H13" s="257"/>
      <c r="I13" s="258" t="s">
        <v>287</v>
      </c>
      <c r="J13" s="249" t="s">
        <v>288</v>
      </c>
      <c r="K13" s="249" t="s">
        <v>289</v>
      </c>
      <c r="L13" s="259" t="s">
        <v>290</v>
      </c>
      <c r="M13" s="249" t="s">
        <v>291</v>
      </c>
      <c r="N13" s="240" t="s">
        <v>292</v>
      </c>
      <c r="O13" s="249"/>
      <c r="P13" s="260"/>
    </row>
    <row r="14" spans="1:16" s="261" customFormat="1" ht="38.25">
      <c r="A14" s="251">
        <v>5</v>
      </c>
      <c r="B14" s="252" t="s">
        <v>293</v>
      </c>
      <c r="C14" s="262" t="s">
        <v>294</v>
      </c>
      <c r="D14" s="263"/>
      <c r="E14" s="264">
        <v>2400000</v>
      </c>
      <c r="F14" s="265"/>
      <c r="G14" s="265"/>
      <c r="H14" s="249" t="s">
        <v>295</v>
      </c>
      <c r="I14" s="258"/>
      <c r="J14" s="249" t="s">
        <v>296</v>
      </c>
      <c r="K14" s="249" t="s">
        <v>297</v>
      </c>
      <c r="L14" s="249" t="s">
        <v>298</v>
      </c>
      <c r="M14" s="249" t="s">
        <v>299</v>
      </c>
      <c r="N14" s="240" t="s">
        <v>300</v>
      </c>
      <c r="O14" s="266" t="s">
        <v>301</v>
      </c>
      <c r="P14" s="260"/>
    </row>
    <row r="15" spans="1:16" s="246" customFormat="1" ht="38.25">
      <c r="A15" s="401">
        <v>6</v>
      </c>
      <c r="B15" s="402" t="s">
        <v>302</v>
      </c>
      <c r="C15" s="248" t="s">
        <v>303</v>
      </c>
      <c r="D15" s="239"/>
      <c r="E15" s="241">
        <v>2400000</v>
      </c>
      <c r="F15" s="400">
        <v>446000000</v>
      </c>
      <c r="G15" s="240" t="s">
        <v>304</v>
      </c>
      <c r="H15" s="240" t="s">
        <v>305</v>
      </c>
      <c r="I15" s="243" t="s">
        <v>306</v>
      </c>
      <c r="J15" s="249" t="s">
        <v>307</v>
      </c>
      <c r="K15" s="249" t="s">
        <v>308</v>
      </c>
      <c r="L15" s="240" t="s">
        <v>309</v>
      </c>
      <c r="M15" s="249" t="s">
        <v>310</v>
      </c>
      <c r="N15" s="240" t="s">
        <v>311</v>
      </c>
      <c r="O15" s="237" t="s">
        <v>312</v>
      </c>
      <c r="P15" s="260"/>
    </row>
    <row r="16" spans="1:16" s="246" customFormat="1" ht="25.5">
      <c r="A16" s="401"/>
      <c r="B16" s="402"/>
      <c r="C16" s="248"/>
      <c r="D16" s="239"/>
      <c r="E16" s="241">
        <v>2400000</v>
      </c>
      <c r="F16" s="400"/>
      <c r="G16" s="240"/>
      <c r="H16" s="240" t="s">
        <v>313</v>
      </c>
      <c r="I16" s="243"/>
      <c r="J16" s="249" t="s">
        <v>314</v>
      </c>
      <c r="K16" s="249" t="s">
        <v>315</v>
      </c>
      <c r="L16" s="240" t="s">
        <v>316</v>
      </c>
      <c r="M16" s="249" t="s">
        <v>317</v>
      </c>
      <c r="N16" s="240" t="s">
        <v>318</v>
      </c>
      <c r="O16" s="237" t="s">
        <v>319</v>
      </c>
      <c r="P16" s="260"/>
    </row>
    <row r="17" spans="1:16" s="261" customFormat="1" ht="63.75">
      <c r="A17" s="267">
        <v>7</v>
      </c>
      <c r="B17" s="259" t="s">
        <v>320</v>
      </c>
      <c r="C17" s="249" t="s">
        <v>321</v>
      </c>
      <c r="D17" s="268"/>
      <c r="E17" s="255"/>
      <c r="F17" s="255">
        <v>13000000</v>
      </c>
      <c r="G17" s="269" t="s">
        <v>322</v>
      </c>
      <c r="H17" s="249" t="s">
        <v>323</v>
      </c>
      <c r="I17" s="258"/>
      <c r="J17" s="249" t="s">
        <v>324</v>
      </c>
      <c r="K17" s="249" t="s">
        <v>325</v>
      </c>
      <c r="L17" s="249" t="s">
        <v>326</v>
      </c>
      <c r="M17" s="249" t="s">
        <v>327</v>
      </c>
      <c r="N17" s="240" t="s">
        <v>328</v>
      </c>
      <c r="O17" s="249" t="s">
        <v>329</v>
      </c>
      <c r="P17" s="260"/>
    </row>
    <row r="18" spans="1:16" s="270" customFormat="1" ht="12.75">
      <c r="A18" s="410" t="s">
        <v>330</v>
      </c>
      <c r="B18" s="410"/>
      <c r="C18" s="410"/>
      <c r="D18" s="410"/>
      <c r="E18" s="410"/>
      <c r="F18" s="410"/>
      <c r="G18" s="410"/>
      <c r="H18" s="410"/>
      <c r="I18" s="410"/>
      <c r="J18" s="410"/>
      <c r="K18" s="410"/>
      <c r="L18" s="410"/>
      <c r="M18" s="410"/>
      <c r="N18" s="410"/>
      <c r="O18" s="410"/>
      <c r="P18" s="410"/>
    </row>
    <row r="19" spans="1:16" s="261" customFormat="1" ht="12.75">
      <c r="A19" s="410"/>
      <c r="B19" s="410"/>
      <c r="C19" s="410"/>
      <c r="D19" s="410"/>
      <c r="E19" s="410"/>
      <c r="F19" s="410"/>
      <c r="G19" s="410"/>
      <c r="H19" s="410"/>
      <c r="I19" s="410"/>
      <c r="J19" s="410"/>
      <c r="K19" s="410"/>
      <c r="L19" s="410"/>
      <c r="M19" s="410"/>
      <c r="N19" s="410"/>
      <c r="O19" s="410"/>
      <c r="P19" s="410"/>
    </row>
    <row r="20" spans="1:16" s="271" customFormat="1" ht="12.75">
      <c r="A20" s="410"/>
      <c r="B20" s="410"/>
      <c r="C20" s="410"/>
      <c r="D20" s="410"/>
      <c r="E20" s="410"/>
      <c r="F20" s="410"/>
      <c r="G20" s="410"/>
      <c r="H20" s="410"/>
      <c r="I20" s="410"/>
      <c r="J20" s="410"/>
      <c r="K20" s="410"/>
      <c r="L20" s="410"/>
      <c r="M20" s="410"/>
      <c r="N20" s="410"/>
      <c r="O20" s="410"/>
      <c r="P20" s="410"/>
    </row>
    <row r="21" spans="1:16" s="261" customFormat="1" ht="51">
      <c r="A21" s="272">
        <v>6</v>
      </c>
      <c r="B21" s="273" t="s">
        <v>331</v>
      </c>
      <c r="C21" s="244" t="s">
        <v>332</v>
      </c>
      <c r="D21" s="274"/>
      <c r="E21" s="275">
        <v>1000000</v>
      </c>
      <c r="F21" s="244" t="s">
        <v>333</v>
      </c>
      <c r="G21" s="244" t="s">
        <v>334</v>
      </c>
      <c r="H21" s="276" t="s">
        <v>335</v>
      </c>
      <c r="I21" s="277" t="s">
        <v>336</v>
      </c>
      <c r="J21" s="244" t="s">
        <v>337</v>
      </c>
      <c r="K21" s="244" t="s">
        <v>338</v>
      </c>
      <c r="L21" s="244" t="s">
        <v>339</v>
      </c>
      <c r="M21" s="244" t="s">
        <v>340</v>
      </c>
      <c r="N21" s="244" t="s">
        <v>341</v>
      </c>
      <c r="O21" s="278" t="s">
        <v>342</v>
      </c>
      <c r="P21" s="279">
        <v>4</v>
      </c>
    </row>
    <row r="22" spans="1:16" s="261" customFormat="1" ht="51">
      <c r="A22" s="251">
        <v>7</v>
      </c>
      <c r="B22" s="252" t="s">
        <v>343</v>
      </c>
      <c r="C22" s="249" t="s">
        <v>344</v>
      </c>
      <c r="D22" s="268"/>
      <c r="E22" s="255">
        <v>1000000</v>
      </c>
      <c r="F22" s="249" t="s">
        <v>345</v>
      </c>
      <c r="G22" s="249" t="s">
        <v>346</v>
      </c>
      <c r="H22" s="259" t="s">
        <v>347</v>
      </c>
      <c r="I22" s="280" t="s">
        <v>348</v>
      </c>
      <c r="J22" s="249" t="s">
        <v>349</v>
      </c>
      <c r="K22" s="249" t="s">
        <v>350</v>
      </c>
      <c r="L22" s="249" t="s">
        <v>351</v>
      </c>
      <c r="M22" s="249" t="s">
        <v>352</v>
      </c>
      <c r="N22" s="249" t="s">
        <v>353</v>
      </c>
      <c r="O22" s="281" t="s">
        <v>354</v>
      </c>
      <c r="P22" s="282">
        <v>4</v>
      </c>
    </row>
    <row r="23" spans="1:16" s="261" customFormat="1" ht="51">
      <c r="A23" s="251">
        <v>8</v>
      </c>
      <c r="B23" s="252" t="s">
        <v>355</v>
      </c>
      <c r="C23" s="249" t="s">
        <v>356</v>
      </c>
      <c r="D23" s="268"/>
      <c r="E23" s="255">
        <v>10000</v>
      </c>
      <c r="F23" s="249" t="s">
        <v>357</v>
      </c>
      <c r="G23" s="249" t="s">
        <v>358</v>
      </c>
      <c r="H23" s="259" t="s">
        <v>359</v>
      </c>
      <c r="I23" s="280" t="s">
        <v>360</v>
      </c>
      <c r="J23" s="249" t="s">
        <v>361</v>
      </c>
      <c r="K23" s="249" t="s">
        <v>362</v>
      </c>
      <c r="L23" s="249" t="s">
        <v>363</v>
      </c>
      <c r="M23" s="249" t="s">
        <v>364</v>
      </c>
      <c r="N23" s="249" t="s">
        <v>365</v>
      </c>
      <c r="O23" s="281" t="s">
        <v>366</v>
      </c>
      <c r="P23" s="282">
        <v>4</v>
      </c>
    </row>
    <row r="24" spans="1:16" s="261" customFormat="1" ht="38.25">
      <c r="A24" s="251">
        <v>9</v>
      </c>
      <c r="B24" s="252" t="s">
        <v>367</v>
      </c>
      <c r="C24" s="249" t="s">
        <v>368</v>
      </c>
      <c r="D24" s="268"/>
      <c r="E24" s="249">
        <v>200</v>
      </c>
      <c r="F24" s="249" t="s">
        <v>369</v>
      </c>
      <c r="G24" s="411" t="s">
        <v>370</v>
      </c>
      <c r="H24" s="259" t="s">
        <v>371</v>
      </c>
      <c r="I24" s="280" t="s">
        <v>372</v>
      </c>
      <c r="J24" s="249" t="s">
        <v>373</v>
      </c>
      <c r="K24" s="249" t="s">
        <v>374</v>
      </c>
      <c r="L24" s="249" t="s">
        <v>375</v>
      </c>
      <c r="M24" s="249" t="s">
        <v>376</v>
      </c>
      <c r="N24" s="249" t="s">
        <v>377</v>
      </c>
      <c r="O24" s="281" t="s">
        <v>378</v>
      </c>
      <c r="P24" s="282">
        <v>4</v>
      </c>
    </row>
    <row r="25" spans="1:16" s="261" customFormat="1" ht="38.25">
      <c r="A25" s="251">
        <v>10</v>
      </c>
      <c r="B25" s="252" t="s">
        <v>379</v>
      </c>
      <c r="C25" s="249" t="s">
        <v>380</v>
      </c>
      <c r="D25" s="268"/>
      <c r="E25" s="249">
        <v>400</v>
      </c>
      <c r="F25" s="249" t="s">
        <v>381</v>
      </c>
      <c r="G25" s="411"/>
      <c r="H25" s="259" t="s">
        <v>382</v>
      </c>
      <c r="I25" s="280" t="s">
        <v>383</v>
      </c>
      <c r="J25" s="249" t="s">
        <v>384</v>
      </c>
      <c r="K25" s="249" t="s">
        <v>385</v>
      </c>
      <c r="L25" s="249" t="s">
        <v>386</v>
      </c>
      <c r="M25" s="249" t="s">
        <v>387</v>
      </c>
      <c r="N25" s="249" t="s">
        <v>388</v>
      </c>
      <c r="O25" s="281" t="s">
        <v>389</v>
      </c>
      <c r="P25" s="282">
        <v>4</v>
      </c>
    </row>
    <row r="26" spans="1:16" s="261" customFormat="1" ht="38.25">
      <c r="A26" s="251">
        <v>11</v>
      </c>
      <c r="B26" s="252" t="s">
        <v>390</v>
      </c>
      <c r="C26" s="249" t="s">
        <v>391</v>
      </c>
      <c r="D26" s="268"/>
      <c r="E26" s="249">
        <v>400</v>
      </c>
      <c r="F26" s="249" t="s">
        <v>392</v>
      </c>
      <c r="G26" s="411"/>
      <c r="H26" s="259" t="s">
        <v>393</v>
      </c>
      <c r="I26" s="280" t="s">
        <v>394</v>
      </c>
      <c r="J26" s="249" t="s">
        <v>395</v>
      </c>
      <c r="K26" s="249" t="s">
        <v>396</v>
      </c>
      <c r="L26" s="249" t="s">
        <v>397</v>
      </c>
      <c r="M26" s="249" t="s">
        <v>398</v>
      </c>
      <c r="N26" s="249" t="s">
        <v>399</v>
      </c>
      <c r="O26" s="281" t="s">
        <v>400</v>
      </c>
      <c r="P26" s="282">
        <v>4</v>
      </c>
    </row>
    <row r="27" spans="1:16" s="261" customFormat="1" ht="38.25">
      <c r="A27" s="251">
        <v>12</v>
      </c>
      <c r="B27" s="252" t="s">
        <v>401</v>
      </c>
      <c r="C27" s="249" t="s">
        <v>402</v>
      </c>
      <c r="D27" s="268"/>
      <c r="E27" s="249">
        <v>600</v>
      </c>
      <c r="F27" s="249" t="s">
        <v>403</v>
      </c>
      <c r="G27" s="411"/>
      <c r="H27" s="259" t="s">
        <v>404</v>
      </c>
      <c r="I27" s="280" t="s">
        <v>405</v>
      </c>
      <c r="J27" s="249" t="s">
        <v>406</v>
      </c>
      <c r="K27" s="249" t="s">
        <v>407</v>
      </c>
      <c r="L27" s="249" t="s">
        <v>408</v>
      </c>
      <c r="M27" s="249" t="s">
        <v>409</v>
      </c>
      <c r="N27" s="249" t="s">
        <v>410</v>
      </c>
      <c r="O27" s="281" t="s">
        <v>411</v>
      </c>
      <c r="P27" s="282">
        <v>4</v>
      </c>
    </row>
    <row r="28" spans="1:16" s="283" customFormat="1" ht="38.25">
      <c r="A28" s="251">
        <v>13</v>
      </c>
      <c r="B28" s="252" t="s">
        <v>412</v>
      </c>
      <c r="C28" s="249" t="s">
        <v>413</v>
      </c>
      <c r="D28" s="268"/>
      <c r="E28" s="269"/>
      <c r="F28" s="255">
        <v>500000</v>
      </c>
      <c r="G28" s="249"/>
      <c r="H28" s="259" t="s">
        <v>414</v>
      </c>
      <c r="I28" s="280" t="s">
        <v>415</v>
      </c>
      <c r="J28" s="249" t="s">
        <v>416</v>
      </c>
      <c r="K28" s="249" t="s">
        <v>417</v>
      </c>
      <c r="L28" s="249" t="s">
        <v>418</v>
      </c>
      <c r="M28" s="249" t="s">
        <v>419</v>
      </c>
      <c r="N28" s="249" t="s">
        <v>420</v>
      </c>
      <c r="O28" s="281" t="s">
        <v>421</v>
      </c>
      <c r="P28" s="282">
        <v>4</v>
      </c>
    </row>
    <row r="29" spans="1:16" s="283" customFormat="1" ht="38.25">
      <c r="A29" s="251">
        <v>14</v>
      </c>
      <c r="B29" s="252" t="s">
        <v>422</v>
      </c>
      <c r="C29" s="249" t="s">
        <v>423</v>
      </c>
      <c r="D29" s="268"/>
      <c r="E29" s="269"/>
      <c r="F29" s="255">
        <v>50000</v>
      </c>
      <c r="G29" s="249"/>
      <c r="H29" s="259" t="s">
        <v>424</v>
      </c>
      <c r="I29" s="280" t="s">
        <v>425</v>
      </c>
      <c r="J29" s="249" t="s">
        <v>426</v>
      </c>
      <c r="K29" s="249" t="s">
        <v>427</v>
      </c>
      <c r="L29" s="249" t="s">
        <v>428</v>
      </c>
      <c r="M29" s="249" t="s">
        <v>429</v>
      </c>
      <c r="N29" s="249" t="s">
        <v>430</v>
      </c>
      <c r="O29" s="281" t="s">
        <v>431</v>
      </c>
      <c r="P29" s="282">
        <v>4</v>
      </c>
    </row>
    <row r="30" spans="1:16" s="283" customFormat="1" ht="38.25">
      <c r="A30" s="251">
        <v>15</v>
      </c>
      <c r="B30" s="252" t="s">
        <v>432</v>
      </c>
      <c r="C30" s="249" t="s">
        <v>433</v>
      </c>
      <c r="D30" s="268"/>
      <c r="E30" s="269"/>
      <c r="F30" s="255">
        <v>2000</v>
      </c>
      <c r="G30" s="249"/>
      <c r="H30" s="259" t="s">
        <v>434</v>
      </c>
      <c r="I30" s="280" t="s">
        <v>435</v>
      </c>
      <c r="J30" s="249" t="s">
        <v>436</v>
      </c>
      <c r="K30" s="249" t="s">
        <v>437</v>
      </c>
      <c r="L30" s="249" t="s">
        <v>438</v>
      </c>
      <c r="M30" s="249" t="s">
        <v>439</v>
      </c>
      <c r="N30" s="249" t="s">
        <v>440</v>
      </c>
      <c r="O30" s="281" t="s">
        <v>441</v>
      </c>
      <c r="P30" s="282">
        <v>4</v>
      </c>
    </row>
    <row r="31" spans="1:16" s="283" customFormat="1" ht="38.25">
      <c r="A31" s="284">
        <v>16</v>
      </c>
      <c r="B31" s="285" t="s">
        <v>442</v>
      </c>
      <c r="C31" s="286" t="s">
        <v>443</v>
      </c>
      <c r="D31" s="287"/>
      <c r="E31" s="288"/>
      <c r="F31" s="286">
        <v>200</v>
      </c>
      <c r="G31" s="286"/>
      <c r="H31" s="289" t="s">
        <v>444</v>
      </c>
      <c r="I31" s="280" t="s">
        <v>445</v>
      </c>
      <c r="J31" s="290" t="s">
        <v>446</v>
      </c>
      <c r="K31" s="290" t="s">
        <v>447</v>
      </c>
      <c r="L31" s="290" t="s">
        <v>448</v>
      </c>
      <c r="M31" s="290" t="s">
        <v>449</v>
      </c>
      <c r="N31" s="290" t="s">
        <v>450</v>
      </c>
      <c r="O31" s="291" t="s">
        <v>451</v>
      </c>
      <c r="P31" s="292">
        <v>4</v>
      </c>
    </row>
    <row r="32" spans="1:30" ht="14.25">
      <c r="A32" s="407" t="s">
        <v>452</v>
      </c>
      <c r="B32" s="407"/>
      <c r="C32" s="407"/>
      <c r="D32" s="407"/>
      <c r="E32" s="407"/>
      <c r="F32" s="407"/>
      <c r="G32" s="407"/>
      <c r="H32" s="407"/>
      <c r="I32" s="407"/>
      <c r="J32" s="407"/>
      <c r="K32" s="407"/>
      <c r="L32" s="407"/>
      <c r="M32" s="407"/>
      <c r="N32" s="407"/>
      <c r="O32" s="407"/>
      <c r="P32" s="407"/>
      <c r="Q32" s="224"/>
      <c r="R32" s="224"/>
      <c r="S32" s="224"/>
      <c r="T32" s="224"/>
      <c r="U32" s="224"/>
      <c r="V32" s="224"/>
      <c r="W32" s="224"/>
      <c r="X32" s="224"/>
      <c r="Y32" s="224"/>
      <c r="Z32" s="224"/>
      <c r="AA32" s="224"/>
      <c r="AB32" s="224"/>
      <c r="AC32" s="224"/>
      <c r="AD32" s="225"/>
    </row>
    <row r="33" spans="1:16" ht="12.75">
      <c r="A33" s="407"/>
      <c r="B33" s="407"/>
      <c r="C33" s="407"/>
      <c r="D33" s="407"/>
      <c r="E33" s="407"/>
      <c r="F33" s="407"/>
      <c r="G33" s="407"/>
      <c r="H33" s="407"/>
      <c r="I33" s="407"/>
      <c r="J33" s="407"/>
      <c r="K33" s="407"/>
      <c r="L33" s="407"/>
      <c r="M33" s="407"/>
      <c r="N33" s="407"/>
      <c r="O33" s="407"/>
      <c r="P33" s="407"/>
    </row>
    <row r="34" spans="1:16" ht="12.75">
      <c r="A34" s="407"/>
      <c r="B34" s="407"/>
      <c r="C34" s="407"/>
      <c r="D34" s="407"/>
      <c r="E34" s="407"/>
      <c r="F34" s="407"/>
      <c r="G34" s="407"/>
      <c r="H34" s="407"/>
      <c r="I34" s="407"/>
      <c r="J34" s="407"/>
      <c r="K34" s="407"/>
      <c r="L34" s="407"/>
      <c r="M34" s="407"/>
      <c r="N34" s="407"/>
      <c r="O34" s="407"/>
      <c r="P34" s="407"/>
    </row>
    <row r="35" spans="1:16" s="261" customFormat="1" ht="51">
      <c r="A35" s="293">
        <f>A33+1</f>
        <v>1</v>
      </c>
      <c r="B35" s="294" t="s">
        <v>453</v>
      </c>
      <c r="C35" s="295"/>
      <c r="D35" s="296"/>
      <c r="E35" s="295">
        <v>1</v>
      </c>
      <c r="F35" s="295" t="s">
        <v>454</v>
      </c>
      <c r="G35" s="295" t="s">
        <v>455</v>
      </c>
      <c r="H35" s="297" t="s">
        <v>456</v>
      </c>
      <c r="I35" s="298"/>
      <c r="J35" s="297" t="s">
        <v>457</v>
      </c>
      <c r="K35" s="297" t="s">
        <v>458</v>
      </c>
      <c r="L35" s="297" t="s">
        <v>459</v>
      </c>
      <c r="M35" s="297" t="s">
        <v>460</v>
      </c>
      <c r="N35" s="297" t="s">
        <v>461</v>
      </c>
      <c r="O35" s="299"/>
      <c r="P35" s="300" t="s">
        <v>462</v>
      </c>
    </row>
    <row r="36" spans="1:16" s="261" customFormat="1" ht="25.5">
      <c r="A36" s="251">
        <v>2</v>
      </c>
      <c r="B36" s="252" t="s">
        <v>463</v>
      </c>
      <c r="C36" s="249" t="s">
        <v>464</v>
      </c>
      <c r="D36" s="268"/>
      <c r="E36" s="269" t="s">
        <v>465</v>
      </c>
      <c r="F36" s="269" t="s">
        <v>466</v>
      </c>
      <c r="G36" s="269" t="s">
        <v>467</v>
      </c>
      <c r="H36" s="249" t="s">
        <v>468</v>
      </c>
      <c r="I36" s="258"/>
      <c r="J36" s="249" t="s">
        <v>469</v>
      </c>
      <c r="K36" s="249" t="s">
        <v>470</v>
      </c>
      <c r="L36" s="249" t="s">
        <v>471</v>
      </c>
      <c r="M36" s="249" t="s">
        <v>472</v>
      </c>
      <c r="N36" s="249" t="s">
        <v>473</v>
      </c>
      <c r="O36" s="256"/>
      <c r="P36" s="301" t="s">
        <v>474</v>
      </c>
    </row>
    <row r="37" spans="1:16" s="261" customFormat="1" ht="38.25">
      <c r="A37" s="412">
        <f>A36+1</f>
        <v>3</v>
      </c>
      <c r="B37" s="252" t="s">
        <v>475</v>
      </c>
      <c r="C37" s="256"/>
      <c r="D37" s="268"/>
      <c r="E37" s="269" t="s">
        <v>476</v>
      </c>
      <c r="F37" s="269" t="s">
        <v>477</v>
      </c>
      <c r="G37" s="269" t="s">
        <v>478</v>
      </c>
      <c r="H37" s="249" t="s">
        <v>479</v>
      </c>
      <c r="I37" s="258"/>
      <c r="J37" s="249" t="s">
        <v>480</v>
      </c>
      <c r="K37" s="249" t="s">
        <v>481</v>
      </c>
      <c r="L37" s="249" t="s">
        <v>482</v>
      </c>
      <c r="M37" s="249" t="s">
        <v>483</v>
      </c>
      <c r="N37" s="249" t="s">
        <v>484</v>
      </c>
      <c r="O37" s="256"/>
      <c r="P37" s="301" t="s">
        <v>485</v>
      </c>
    </row>
    <row r="38" spans="1:16" s="261" customFormat="1" ht="25.5">
      <c r="A38" s="412"/>
      <c r="B38" s="252" t="s">
        <v>486</v>
      </c>
      <c r="C38" s="249" t="s">
        <v>487</v>
      </c>
      <c r="D38" s="268"/>
      <c r="E38" s="249">
        <v>1</v>
      </c>
      <c r="F38" s="269" t="s">
        <v>488</v>
      </c>
      <c r="G38" s="269" t="s">
        <v>489</v>
      </c>
      <c r="H38" s="249" t="s">
        <v>490</v>
      </c>
      <c r="I38" s="258"/>
      <c r="J38" s="249" t="s">
        <v>491</v>
      </c>
      <c r="K38" s="249" t="s">
        <v>492</v>
      </c>
      <c r="L38" s="249" t="s">
        <v>493</v>
      </c>
      <c r="M38" s="249" t="s">
        <v>494</v>
      </c>
      <c r="N38" s="249" t="s">
        <v>495</v>
      </c>
      <c r="O38" s="256"/>
      <c r="P38" s="301" t="s">
        <v>496</v>
      </c>
    </row>
    <row r="39" spans="1:16" s="261" customFormat="1" ht="25.5">
      <c r="A39" s="302">
        <v>4</v>
      </c>
      <c r="B39" s="303" t="s">
        <v>497</v>
      </c>
      <c r="C39" s="304" t="s">
        <v>498</v>
      </c>
      <c r="D39" s="305"/>
      <c r="E39" s="304" t="s">
        <v>499</v>
      </c>
      <c r="F39" s="304" t="s">
        <v>500</v>
      </c>
      <c r="G39" s="304" t="s">
        <v>501</v>
      </c>
      <c r="H39" s="290" t="s">
        <v>502</v>
      </c>
      <c r="I39" s="306"/>
      <c r="J39" s="290" t="s">
        <v>503</v>
      </c>
      <c r="K39" s="290" t="s">
        <v>504</v>
      </c>
      <c r="L39" s="290" t="s">
        <v>505</v>
      </c>
      <c r="M39" s="290" t="s">
        <v>506</v>
      </c>
      <c r="N39" s="290" t="s">
        <v>507</v>
      </c>
      <c r="O39" s="307"/>
      <c r="P39" s="308" t="s">
        <v>508</v>
      </c>
    </row>
    <row r="40" spans="1:16" ht="12.75">
      <c r="A40" s="407" t="s">
        <v>509</v>
      </c>
      <c r="B40" s="407"/>
      <c r="C40" s="407"/>
      <c r="D40" s="407"/>
      <c r="E40" s="407"/>
      <c r="F40" s="407"/>
      <c r="G40" s="407"/>
      <c r="H40" s="407"/>
      <c r="I40" s="407"/>
      <c r="J40" s="407"/>
      <c r="K40" s="407"/>
      <c r="L40" s="407"/>
      <c r="M40" s="407"/>
      <c r="N40" s="407"/>
      <c r="O40" s="407"/>
      <c r="P40" s="407"/>
    </row>
    <row r="41" spans="1:16" ht="12.75">
      <c r="A41" s="407"/>
      <c r="B41" s="407"/>
      <c r="C41" s="407"/>
      <c r="D41" s="407"/>
      <c r="E41" s="407"/>
      <c r="F41" s="407"/>
      <c r="G41" s="407"/>
      <c r="H41" s="407"/>
      <c r="I41" s="407"/>
      <c r="J41" s="407"/>
      <c r="K41" s="407"/>
      <c r="L41" s="407"/>
      <c r="M41" s="407"/>
      <c r="N41" s="407"/>
      <c r="O41" s="407"/>
      <c r="P41" s="407"/>
    </row>
    <row r="42" spans="1:16" ht="12.75">
      <c r="A42" s="407"/>
      <c r="B42" s="407"/>
      <c r="C42" s="407"/>
      <c r="D42" s="407"/>
      <c r="E42" s="407"/>
      <c r="F42" s="407"/>
      <c r="G42" s="407"/>
      <c r="H42" s="407"/>
      <c r="I42" s="407"/>
      <c r="J42" s="407"/>
      <c r="K42" s="407"/>
      <c r="L42" s="407"/>
      <c r="M42" s="407"/>
      <c r="N42" s="407"/>
      <c r="O42" s="407"/>
      <c r="P42" s="407"/>
    </row>
    <row r="43" spans="1:16" s="261" customFormat="1" ht="25.5">
      <c r="A43" s="293">
        <f>A42+1</f>
        <v>1</v>
      </c>
      <c r="B43" s="294" t="s">
        <v>510</v>
      </c>
      <c r="C43" s="299"/>
      <c r="D43" s="309"/>
      <c r="E43" s="310">
        <v>1000000</v>
      </c>
      <c r="F43" s="299"/>
      <c r="G43" s="297" t="s">
        <v>511</v>
      </c>
      <c r="H43" s="311" t="s">
        <v>512</v>
      </c>
      <c r="I43" s="312"/>
      <c r="J43" s="249" t="s">
        <v>513</v>
      </c>
      <c r="K43" s="249" t="s">
        <v>514</v>
      </c>
      <c r="L43" s="249" t="s">
        <v>515</v>
      </c>
      <c r="M43" s="249" t="s">
        <v>516</v>
      </c>
      <c r="N43" s="311"/>
      <c r="O43" s="299"/>
      <c r="P43" s="313"/>
    </row>
    <row r="44" spans="1:16" s="261" customFormat="1" ht="51">
      <c r="A44" s="251">
        <f>A43+1</f>
        <v>2</v>
      </c>
      <c r="B44" s="252" t="s">
        <v>517</v>
      </c>
      <c r="C44" s="256"/>
      <c r="D44" s="268"/>
      <c r="E44" s="255">
        <v>1000000</v>
      </c>
      <c r="F44" s="256"/>
      <c r="G44" s="249" t="s">
        <v>518</v>
      </c>
      <c r="H44" s="314" t="s">
        <v>519</v>
      </c>
      <c r="I44" s="315"/>
      <c r="J44" s="259" t="s">
        <v>520</v>
      </c>
      <c r="K44" s="314"/>
      <c r="L44" s="314"/>
      <c r="M44" s="314"/>
      <c r="N44" s="314"/>
      <c r="O44" s="256"/>
      <c r="P44" s="260"/>
    </row>
    <row r="45" spans="1:16" s="261" customFormat="1" ht="25.5">
      <c r="A45" s="284">
        <f>A44+1</f>
        <v>3</v>
      </c>
      <c r="B45" s="285" t="s">
        <v>521</v>
      </c>
      <c r="C45" s="316"/>
      <c r="D45" s="287"/>
      <c r="E45" s="317">
        <v>2000000</v>
      </c>
      <c r="F45" s="316"/>
      <c r="G45" s="316"/>
      <c r="H45" s="318" t="s">
        <v>522</v>
      </c>
      <c r="I45" s="319"/>
      <c r="J45" s="318"/>
      <c r="K45" s="318"/>
      <c r="L45" s="318"/>
      <c r="M45" s="318"/>
      <c r="N45" s="318"/>
      <c r="O45" s="316"/>
      <c r="P45" s="320"/>
    </row>
    <row r="46" spans="1:6" ht="15.75">
      <c r="A46" s="321"/>
      <c r="E46" s="322">
        <f>SUM(E10:E45)</f>
        <v>20411602</v>
      </c>
      <c r="F46" s="322">
        <f>SUM(F10:F45)</f>
        <v>1605552200</v>
      </c>
    </row>
    <row r="47" ht="15.75">
      <c r="A47" s="323"/>
    </row>
    <row r="48" ht="15.75">
      <c r="A48" s="323"/>
    </row>
    <row r="49" ht="15.75">
      <c r="A49" s="323"/>
    </row>
    <row r="50" ht="15.75">
      <c r="A50" s="323"/>
    </row>
    <row r="51" ht="15.75">
      <c r="A51" s="323"/>
    </row>
    <row r="52" ht="15.75">
      <c r="A52" s="323"/>
    </row>
    <row r="53" ht="15.75">
      <c r="A53" s="323"/>
    </row>
    <row r="54" ht="15.75">
      <c r="A54" s="323"/>
    </row>
    <row r="55" ht="15.75">
      <c r="A55" s="321"/>
    </row>
    <row r="56" ht="25.5">
      <c r="A56" s="324"/>
    </row>
    <row r="57" ht="15.75">
      <c r="A57" s="323"/>
    </row>
    <row r="58" ht="15.75">
      <c r="A58" s="321"/>
    </row>
    <row r="59" ht="15.75">
      <c r="A59" s="321"/>
    </row>
    <row r="60" ht="30">
      <c r="A60" s="325" t="s">
        <v>523</v>
      </c>
    </row>
    <row r="61" ht="22.5">
      <c r="A61" s="326"/>
    </row>
    <row r="62" ht="22.5">
      <c r="A62" s="326"/>
    </row>
    <row r="63" ht="22.5">
      <c r="A63" s="326"/>
    </row>
    <row r="64" ht="22.5">
      <c r="A64" s="326" t="s">
        <v>524</v>
      </c>
    </row>
    <row r="65" spans="1:13" ht="15.75">
      <c r="A65" s="323" t="s">
        <v>525</v>
      </c>
      <c r="L65" s="408"/>
      <c r="M65" s="408"/>
    </row>
    <row r="66" spans="1:13" ht="15.75">
      <c r="A66" s="321" t="s">
        <v>526</v>
      </c>
      <c r="L66" s="408"/>
      <c r="M66" s="408"/>
    </row>
    <row r="67" ht="15.75">
      <c r="A67" s="323" t="s">
        <v>527</v>
      </c>
    </row>
    <row r="68" spans="1:13" ht="15.75">
      <c r="A68" s="323" t="s">
        <v>528</v>
      </c>
      <c r="L68" s="409"/>
      <c r="M68" s="409"/>
    </row>
    <row r="69" ht="15.75">
      <c r="A69" s="323" t="s">
        <v>529</v>
      </c>
    </row>
    <row r="70" ht="15.75">
      <c r="A70" s="323" t="s">
        <v>530</v>
      </c>
    </row>
    <row r="71" ht="15.75">
      <c r="A71" s="323" t="s">
        <v>531</v>
      </c>
    </row>
    <row r="72" ht="15.75">
      <c r="A72" s="323" t="s">
        <v>532</v>
      </c>
    </row>
    <row r="73" ht="15.75">
      <c r="A73" s="323" t="s">
        <v>533</v>
      </c>
    </row>
    <row r="74" ht="15.75">
      <c r="A74" s="323" t="s">
        <v>534</v>
      </c>
    </row>
    <row r="75" ht="15.75">
      <c r="A75" s="321"/>
    </row>
    <row r="76" ht="25.5">
      <c r="A76" s="324" t="s">
        <v>535</v>
      </c>
    </row>
    <row r="77" ht="15.75">
      <c r="A77" s="323"/>
    </row>
    <row r="78" ht="15.75">
      <c r="A78" s="321" t="s">
        <v>536</v>
      </c>
    </row>
    <row r="79" ht="15.75">
      <c r="A79" s="321" t="s">
        <v>537</v>
      </c>
    </row>
    <row r="80" ht="15.75">
      <c r="A80" s="321" t="s">
        <v>538</v>
      </c>
    </row>
    <row r="81" ht="15.75">
      <c r="A81" s="321" t="s">
        <v>539</v>
      </c>
    </row>
    <row r="82" ht="15.75">
      <c r="A82" s="321" t="s">
        <v>540</v>
      </c>
    </row>
    <row r="83" ht="15.75">
      <c r="A83" s="321"/>
    </row>
    <row r="84" ht="15.75">
      <c r="A84" s="323" t="s">
        <v>541</v>
      </c>
    </row>
    <row r="85" ht="15.75">
      <c r="A85" s="321"/>
    </row>
    <row r="86" ht="15.75">
      <c r="A86" s="321" t="s">
        <v>542</v>
      </c>
    </row>
    <row r="87" ht="15.75">
      <c r="A87" s="321" t="s">
        <v>543</v>
      </c>
    </row>
    <row r="88" ht="15.75">
      <c r="A88" s="321" t="s">
        <v>544</v>
      </c>
    </row>
    <row r="89" ht="15.75">
      <c r="A89" s="321" t="s">
        <v>545</v>
      </c>
    </row>
    <row r="90" ht="15.75">
      <c r="A90" s="323"/>
    </row>
    <row r="91" ht="15.75">
      <c r="A91" s="323" t="s">
        <v>546</v>
      </c>
    </row>
    <row r="92" ht="15.75">
      <c r="A92" s="323"/>
    </row>
    <row r="93" ht="15.75">
      <c r="A93" s="323"/>
    </row>
    <row r="94" ht="25.5">
      <c r="A94" s="324" t="s">
        <v>547</v>
      </c>
    </row>
    <row r="95" ht="15.75">
      <c r="A95" s="321" t="s">
        <v>548</v>
      </c>
    </row>
    <row r="96" ht="15.75">
      <c r="A96" s="321" t="s">
        <v>549</v>
      </c>
    </row>
    <row r="97" ht="15.75">
      <c r="A97" s="321" t="s">
        <v>550</v>
      </c>
    </row>
    <row r="98" ht="15.75">
      <c r="A98" s="321" t="s">
        <v>551</v>
      </c>
    </row>
    <row r="99" ht="15.75">
      <c r="A99" s="323" t="s">
        <v>552</v>
      </c>
    </row>
    <row r="100" ht="25.5">
      <c r="A100" s="324"/>
    </row>
    <row r="101" ht="15.75">
      <c r="A101" s="323"/>
    </row>
    <row r="102" ht="15.75">
      <c r="A102" s="323"/>
    </row>
    <row r="103" ht="15.75">
      <c r="A103" s="323"/>
    </row>
    <row r="104" ht="15.75">
      <c r="A104" s="323"/>
    </row>
    <row r="105" ht="25.5">
      <c r="A105" s="324" t="s">
        <v>553</v>
      </c>
    </row>
    <row r="106" ht="15.75">
      <c r="A106" s="321" t="s">
        <v>554</v>
      </c>
    </row>
    <row r="107" ht="15.75">
      <c r="A107" s="321" t="s">
        <v>555</v>
      </c>
    </row>
    <row r="108" ht="15.75">
      <c r="A108" s="321" t="s">
        <v>556</v>
      </c>
    </row>
    <row r="109" ht="15.75">
      <c r="A109" s="321"/>
    </row>
    <row r="110" ht="15.75">
      <c r="A110" s="321" t="s">
        <v>557</v>
      </c>
    </row>
    <row r="111" ht="15.75">
      <c r="A111" s="321" t="s">
        <v>558</v>
      </c>
    </row>
    <row r="112" ht="15.75">
      <c r="A112" s="321"/>
    </row>
    <row r="113" ht="15.75">
      <c r="A113" s="321" t="s">
        <v>559</v>
      </c>
    </row>
    <row r="114" ht="15.75">
      <c r="A114" s="321" t="s">
        <v>560</v>
      </c>
    </row>
    <row r="115" ht="15.75">
      <c r="A115" s="321" t="s">
        <v>561</v>
      </c>
    </row>
    <row r="116" ht="15.75">
      <c r="A116" s="321" t="s">
        <v>562</v>
      </c>
    </row>
    <row r="117" ht="15.75">
      <c r="A117" s="321"/>
    </row>
    <row r="118" ht="27">
      <c r="A118" s="327" t="s">
        <v>563</v>
      </c>
    </row>
    <row r="119" ht="15.75">
      <c r="A119" s="321" t="s">
        <v>564</v>
      </c>
    </row>
    <row r="120" ht="15.75">
      <c r="A120" s="321" t="s">
        <v>565</v>
      </c>
    </row>
    <row r="121" ht="15.75">
      <c r="A121" s="321" t="s">
        <v>566</v>
      </c>
    </row>
    <row r="122" ht="15.75">
      <c r="A122" s="321"/>
    </row>
    <row r="123" ht="15.75">
      <c r="A123" s="323"/>
    </row>
    <row r="124" ht="15.75">
      <c r="A124" s="321" t="s">
        <v>567</v>
      </c>
    </row>
    <row r="125" ht="15.75">
      <c r="A125" s="321" t="s">
        <v>568</v>
      </c>
    </row>
    <row r="126" ht="15.75">
      <c r="A126" s="323" t="s">
        <v>569</v>
      </c>
    </row>
    <row r="127" ht="15.75">
      <c r="A127" s="321" t="s">
        <v>570</v>
      </c>
    </row>
    <row r="128" ht="15.75">
      <c r="A128" s="321" t="s">
        <v>571</v>
      </c>
    </row>
    <row r="129" ht="15.75">
      <c r="A129" s="323" t="s">
        <v>572</v>
      </c>
    </row>
    <row r="130" ht="15.75">
      <c r="A130" s="321" t="s">
        <v>573</v>
      </c>
    </row>
    <row r="131" ht="15.75">
      <c r="A131" s="321" t="s">
        <v>574</v>
      </c>
    </row>
    <row r="132" ht="15.75">
      <c r="A132" s="321"/>
    </row>
    <row r="133" ht="15.75">
      <c r="A133" s="321" t="s">
        <v>575</v>
      </c>
    </row>
    <row r="134" ht="15.75">
      <c r="A134" s="321" t="s">
        <v>576</v>
      </c>
    </row>
    <row r="135" ht="15.75">
      <c r="A135" s="321" t="s">
        <v>577</v>
      </c>
    </row>
    <row r="136" ht="15.75">
      <c r="A136" s="321" t="s">
        <v>578</v>
      </c>
    </row>
    <row r="137" ht="15.75">
      <c r="A137" s="321" t="s">
        <v>579</v>
      </c>
    </row>
    <row r="138" ht="15.75">
      <c r="A138" s="323" t="s">
        <v>580</v>
      </c>
    </row>
    <row r="139" ht="15.75">
      <c r="A139" s="323"/>
    </row>
    <row r="140" ht="15.75">
      <c r="A140" s="323"/>
    </row>
    <row r="141" ht="20.25">
      <c r="A141" s="328" t="s">
        <v>581</v>
      </c>
    </row>
    <row r="142" ht="15.75">
      <c r="A142" s="323"/>
    </row>
    <row r="143" ht="15.75">
      <c r="A143" s="323" t="s">
        <v>582</v>
      </c>
    </row>
    <row r="144" ht="15.75">
      <c r="A144" s="323" t="s">
        <v>583</v>
      </c>
    </row>
    <row r="145" ht="15.75">
      <c r="A145" s="323" t="s">
        <v>584</v>
      </c>
    </row>
    <row r="146" ht="15.75">
      <c r="A146" s="323" t="s">
        <v>585</v>
      </c>
    </row>
    <row r="147" ht="15.75">
      <c r="A147" s="323" t="s">
        <v>586</v>
      </c>
    </row>
    <row r="148" ht="15.75">
      <c r="A148" s="323" t="s">
        <v>587</v>
      </c>
    </row>
    <row r="149" ht="15.75">
      <c r="A149" s="323" t="s">
        <v>588</v>
      </c>
    </row>
    <row r="150" ht="15.75">
      <c r="A150" s="323" t="s">
        <v>589</v>
      </c>
    </row>
    <row r="151" ht="15.75">
      <c r="A151" s="323"/>
    </row>
    <row r="152" ht="25.5">
      <c r="A152" s="324" t="s">
        <v>590</v>
      </c>
    </row>
    <row r="153" ht="15.75">
      <c r="A153" s="323"/>
    </row>
    <row r="154" ht="15.75">
      <c r="A154" s="323" t="s">
        <v>591</v>
      </c>
    </row>
    <row r="155" ht="15.75">
      <c r="A155" s="323"/>
    </row>
    <row r="156" ht="15.75">
      <c r="A156" s="323" t="s">
        <v>592</v>
      </c>
    </row>
    <row r="157" ht="15.75">
      <c r="A157" s="323" t="s">
        <v>593</v>
      </c>
    </row>
    <row r="158" ht="15.75">
      <c r="A158" s="323" t="s">
        <v>594</v>
      </c>
    </row>
    <row r="159" ht="15.75">
      <c r="A159" s="323" t="s">
        <v>595</v>
      </c>
    </row>
    <row r="160" ht="15.75">
      <c r="A160" s="323" t="s">
        <v>596</v>
      </c>
    </row>
    <row r="161" ht="15.75">
      <c r="A161" s="323" t="s">
        <v>597</v>
      </c>
    </row>
    <row r="162" ht="15.75">
      <c r="A162" s="323" t="s">
        <v>598</v>
      </c>
    </row>
    <row r="163" ht="15.75">
      <c r="A163" s="323" t="s">
        <v>599</v>
      </c>
    </row>
    <row r="164" ht="15.75">
      <c r="E164" s="323" t="s">
        <v>600</v>
      </c>
    </row>
    <row r="165" ht="15.75">
      <c r="A165" s="323"/>
    </row>
    <row r="166" ht="15.75">
      <c r="A166" s="323" t="s">
        <v>601</v>
      </c>
    </row>
    <row r="167" ht="15.75">
      <c r="A167" s="323"/>
    </row>
    <row r="168" ht="15.75">
      <c r="A168" s="323" t="s">
        <v>602</v>
      </c>
    </row>
    <row r="169" ht="15.75">
      <c r="A169" s="323"/>
    </row>
    <row r="170" ht="15.75">
      <c r="A170" s="323" t="s">
        <v>603</v>
      </c>
    </row>
    <row r="171" ht="15.75">
      <c r="A171" s="323" t="s">
        <v>604</v>
      </c>
    </row>
    <row r="172" ht="15.75">
      <c r="A172" s="323"/>
    </row>
    <row r="173" ht="15.75">
      <c r="A173" s="323" t="s">
        <v>605</v>
      </c>
    </row>
    <row r="174" ht="15.75">
      <c r="A174" s="323" t="s">
        <v>606</v>
      </c>
    </row>
    <row r="175" ht="15.75">
      <c r="A175" s="323"/>
    </row>
    <row r="176" ht="25.5">
      <c r="A176" s="324" t="s">
        <v>607</v>
      </c>
    </row>
    <row r="177" ht="25.5">
      <c r="A177" s="324"/>
    </row>
    <row r="178" ht="15.75">
      <c r="A178" s="323" t="s">
        <v>608</v>
      </c>
    </row>
    <row r="179" ht="15.75">
      <c r="A179" s="323" t="s">
        <v>609</v>
      </c>
    </row>
    <row r="180" ht="15.75">
      <c r="A180" s="323" t="s">
        <v>610</v>
      </c>
    </row>
    <row r="181" ht="15.75">
      <c r="A181" s="323" t="s">
        <v>611</v>
      </c>
    </row>
    <row r="182" ht="15.75">
      <c r="A182" s="323"/>
    </row>
    <row r="183" ht="15.75">
      <c r="A183" s="323" t="s">
        <v>612</v>
      </c>
    </row>
    <row r="184" ht="15.75">
      <c r="A184" s="323" t="s">
        <v>613</v>
      </c>
    </row>
    <row r="185" ht="15.75">
      <c r="A185" s="323" t="s">
        <v>614</v>
      </c>
    </row>
    <row r="186" ht="15.75">
      <c r="A186" s="323" t="s">
        <v>615</v>
      </c>
    </row>
    <row r="187" ht="15.75">
      <c r="A187" s="323" t="s">
        <v>616</v>
      </c>
    </row>
    <row r="188" ht="15.75">
      <c r="A188" s="323" t="s">
        <v>617</v>
      </c>
    </row>
    <row r="189" ht="15.75">
      <c r="A189" s="323" t="s">
        <v>618</v>
      </c>
    </row>
    <row r="190" ht="15.75">
      <c r="A190" s="323" t="s">
        <v>619</v>
      </c>
    </row>
    <row r="191" ht="15.75">
      <c r="A191" s="323" t="s">
        <v>620</v>
      </c>
    </row>
    <row r="192" ht="15.75">
      <c r="A192" s="323" t="s">
        <v>621</v>
      </c>
    </row>
    <row r="193" ht="15.75">
      <c r="A193" s="323"/>
    </row>
    <row r="194" ht="25.5">
      <c r="A194" s="324" t="s">
        <v>622</v>
      </c>
    </row>
    <row r="195" ht="15.75">
      <c r="A195" s="323" t="s">
        <v>623</v>
      </c>
    </row>
    <row r="196" ht="15.75">
      <c r="A196" s="323" t="s">
        <v>624</v>
      </c>
    </row>
    <row r="197" ht="15.75">
      <c r="B197" s="329" t="s">
        <v>625</v>
      </c>
    </row>
    <row r="198" ht="15.75">
      <c r="A198" s="323" t="s">
        <v>626</v>
      </c>
    </row>
    <row r="199" ht="15.75">
      <c r="A199" s="323" t="s">
        <v>627</v>
      </c>
    </row>
    <row r="200" ht="15.75">
      <c r="A200" s="323" t="s">
        <v>628</v>
      </c>
    </row>
    <row r="201" ht="15.75">
      <c r="A201" s="323" t="s">
        <v>629</v>
      </c>
    </row>
    <row r="202" spans="3:4" ht="15.75">
      <c r="C202" s="329" t="s">
        <v>630</v>
      </c>
      <c r="D202" s="329"/>
    </row>
    <row r="203" spans="3:4" ht="25.5">
      <c r="C203" s="329" t="s">
        <v>631</v>
      </c>
      <c r="D203" s="329"/>
    </row>
    <row r="204" ht="15.75">
      <c r="A204" s="323" t="s">
        <v>632</v>
      </c>
    </row>
    <row r="205" ht="15.75">
      <c r="A205" s="323" t="s">
        <v>633</v>
      </c>
    </row>
    <row r="206" ht="15.75">
      <c r="A206" s="323" t="s">
        <v>634</v>
      </c>
    </row>
    <row r="207" ht="15.75">
      <c r="A207" s="323" t="s">
        <v>635</v>
      </c>
    </row>
    <row r="208" ht="15.75">
      <c r="A208" s="323" t="s">
        <v>636</v>
      </c>
    </row>
    <row r="209" ht="15.75">
      <c r="A209" s="323" t="s">
        <v>637</v>
      </c>
    </row>
    <row r="210" ht="15.75">
      <c r="A210" s="323"/>
    </row>
    <row r="211" ht="15.75">
      <c r="A211" s="323" t="s">
        <v>638</v>
      </c>
    </row>
    <row r="212" ht="15.75">
      <c r="A212" s="323"/>
    </row>
    <row r="213" ht="25.5">
      <c r="A213" s="324" t="s">
        <v>639</v>
      </c>
    </row>
    <row r="214" ht="15.75">
      <c r="A214" s="323" t="s">
        <v>640</v>
      </c>
    </row>
    <row r="215" ht="15.75">
      <c r="A215" s="323" t="s">
        <v>641</v>
      </c>
    </row>
    <row r="216" ht="15.75">
      <c r="A216" s="323" t="s">
        <v>642</v>
      </c>
    </row>
    <row r="217" ht="15.75">
      <c r="A217" s="323" t="s">
        <v>643</v>
      </c>
    </row>
    <row r="218" ht="15.75">
      <c r="A218" s="323" t="s">
        <v>644</v>
      </c>
    </row>
    <row r="219" ht="15.75">
      <c r="B219" s="329" t="s">
        <v>645</v>
      </c>
    </row>
    <row r="220" ht="15.75">
      <c r="A220" s="323" t="s">
        <v>646</v>
      </c>
    </row>
    <row r="221" spans="1:4" ht="15.75">
      <c r="A221" s="323" t="s">
        <v>647</v>
      </c>
      <c r="C221" s="329" t="s">
        <v>648</v>
      </c>
      <c r="D221" s="329"/>
    </row>
    <row r="222" ht="15.75">
      <c r="A222" s="323" t="s">
        <v>649</v>
      </c>
    </row>
    <row r="223" ht="15.75">
      <c r="A223" s="323" t="s">
        <v>650</v>
      </c>
    </row>
    <row r="224" ht="15.75">
      <c r="A224" s="323" t="s">
        <v>651</v>
      </c>
    </row>
    <row r="225" ht="15.75">
      <c r="A225" s="323" t="s">
        <v>652</v>
      </c>
    </row>
    <row r="226" ht="15.75">
      <c r="A226" s="323"/>
    </row>
    <row r="227" ht="25.5">
      <c r="A227" s="324" t="s">
        <v>653</v>
      </c>
    </row>
    <row r="228" ht="15.75">
      <c r="A228" s="323" t="s">
        <v>654</v>
      </c>
    </row>
    <row r="229" ht="15.75">
      <c r="A229" s="323" t="s">
        <v>655</v>
      </c>
    </row>
    <row r="230" ht="15.75">
      <c r="A230" s="323" t="s">
        <v>656</v>
      </c>
    </row>
    <row r="231" spans="3:4" ht="15.75">
      <c r="C231" s="329" t="s">
        <v>657</v>
      </c>
      <c r="D231" s="329"/>
    </row>
    <row r="232" ht="15.75">
      <c r="B232" s="329" t="s">
        <v>658</v>
      </c>
    </row>
    <row r="233" ht="15.75">
      <c r="A233" s="323" t="s">
        <v>659</v>
      </c>
    </row>
    <row r="234" ht="15.75">
      <c r="A234" s="323" t="s">
        <v>660</v>
      </c>
    </row>
    <row r="235" ht="15.75">
      <c r="A235" s="323" t="s">
        <v>661</v>
      </c>
    </row>
    <row r="236" spans="1:4" ht="15.75">
      <c r="A236" s="323" t="s">
        <v>662</v>
      </c>
      <c r="C236" s="329" t="s">
        <v>663</v>
      </c>
      <c r="D236" s="329"/>
    </row>
    <row r="237" ht="15.75">
      <c r="A237" s="323" t="s">
        <v>664</v>
      </c>
    </row>
    <row r="238" ht="15.75">
      <c r="A238" s="323" t="s">
        <v>665</v>
      </c>
    </row>
    <row r="239" ht="15.75">
      <c r="A239" s="323" t="s">
        <v>666</v>
      </c>
    </row>
    <row r="240" ht="15.75">
      <c r="A240" s="323" t="s">
        <v>667</v>
      </c>
    </row>
  </sheetData>
  <sheetProtection/>
  <mergeCells count="15">
    <mergeCell ref="A40:P42"/>
    <mergeCell ref="L65:M66"/>
    <mergeCell ref="L68:M68"/>
    <mergeCell ref="A18:P20"/>
    <mergeCell ref="G24:G27"/>
    <mergeCell ref="A32:P34"/>
    <mergeCell ref="A37:A38"/>
    <mergeCell ref="F11:F12"/>
    <mergeCell ref="A15:A16"/>
    <mergeCell ref="B15:B16"/>
    <mergeCell ref="F15:F16"/>
    <mergeCell ref="A1:O3"/>
    <mergeCell ref="A4:P5"/>
    <mergeCell ref="D6:F6"/>
    <mergeCell ref="A8:P9"/>
  </mergeCells>
  <printOptions/>
  <pageMargins left="0.75" right="0.75" top="1" bottom="1" header="0.5" footer="0.5"/>
  <pageSetup fitToHeight="0" horizontalDpi="300" verticalDpi="300" orientation="portrait" paperSize="9"/>
  <legacyDrawing r:id="rId2"/>
</worksheet>
</file>

<file path=xl/worksheets/sheet14.xml><?xml version="1.0" encoding="utf-8"?>
<worksheet xmlns="http://schemas.openxmlformats.org/spreadsheetml/2006/main" xmlns:r="http://schemas.openxmlformats.org/officeDocument/2006/relationships">
  <dimension ref="A1:AQ57"/>
  <sheetViews>
    <sheetView tabSelected="1" zoomScalePageLayoutView="0" workbookViewId="0" topLeftCell="A4">
      <pane ySplit="1815" topLeftCell="A7" activePane="bottomLeft" state="split"/>
      <selection pane="topLeft" activeCell="D6" sqref="D6:F6"/>
      <selection pane="bottomLeft" activeCell="E20" sqref="E20"/>
    </sheetView>
  </sheetViews>
  <sheetFormatPr defaultColWidth="8.8515625" defaultRowHeight="12.75"/>
  <cols>
    <col min="1" max="1" width="9.421875" style="1" customWidth="1"/>
    <col min="2" max="2" width="39.140625" style="1" customWidth="1"/>
    <col min="3" max="4" width="20.140625" style="1" customWidth="1"/>
    <col min="5" max="6" width="16.421875" style="1" customWidth="1"/>
    <col min="7" max="7" width="13.7109375" style="1" customWidth="1"/>
    <col min="8" max="8" width="28.8515625" style="1" customWidth="1"/>
    <col min="9" max="9" width="26.421875" style="1" customWidth="1"/>
    <col min="10" max="10" width="26.421875" style="148" customWidth="1"/>
    <col min="11" max="11" width="26.421875" style="1" customWidth="1"/>
    <col min="12" max="12" width="19.421875" style="1" customWidth="1"/>
    <col min="13" max="13" width="26.421875" style="148" customWidth="1"/>
    <col min="14" max="14" width="15.00390625" style="1" customWidth="1"/>
    <col min="15" max="16" width="21.00390625" style="1" customWidth="1"/>
  </cols>
  <sheetData>
    <row r="1" spans="1:16" ht="25.5">
      <c r="A1" s="392" t="s">
        <v>668</v>
      </c>
      <c r="B1" s="392"/>
      <c r="C1" s="392"/>
      <c r="D1" s="392"/>
      <c r="E1" s="392"/>
      <c r="F1" s="392"/>
      <c r="G1" s="392"/>
      <c r="H1" s="392"/>
      <c r="I1" s="392"/>
      <c r="J1" s="392"/>
      <c r="K1" s="392"/>
      <c r="L1" s="392"/>
      <c r="M1" s="392"/>
      <c r="N1" s="392"/>
      <c r="O1" s="392"/>
      <c r="P1" s="153"/>
    </row>
    <row r="2" spans="1:16" ht="12.75">
      <c r="A2" s="392"/>
      <c r="B2" s="392"/>
      <c r="C2" s="392"/>
      <c r="D2" s="392"/>
      <c r="E2" s="392"/>
      <c r="F2" s="392"/>
      <c r="G2" s="392"/>
      <c r="H2" s="392"/>
      <c r="I2" s="392"/>
      <c r="J2" s="392"/>
      <c r="K2" s="392"/>
      <c r="L2" s="392"/>
      <c r="M2" s="392"/>
      <c r="N2" s="392"/>
      <c r="O2" s="392"/>
      <c r="P2" s="100"/>
    </row>
    <row r="3" spans="1:16" ht="12.75">
      <c r="A3" s="392"/>
      <c r="B3" s="392"/>
      <c r="C3" s="392"/>
      <c r="D3" s="392"/>
      <c r="E3" s="392"/>
      <c r="F3" s="392"/>
      <c r="G3" s="392"/>
      <c r="H3" s="392"/>
      <c r="I3" s="392"/>
      <c r="J3" s="392"/>
      <c r="K3" s="392"/>
      <c r="L3" s="392"/>
      <c r="M3" s="392"/>
      <c r="N3" s="392"/>
      <c r="O3" s="392"/>
      <c r="P3" s="100"/>
    </row>
    <row r="4" spans="1:16" ht="12.75">
      <c r="A4" s="406" t="s">
        <v>669</v>
      </c>
      <c r="B4" s="406"/>
      <c r="C4" s="406"/>
      <c r="D4" s="406"/>
      <c r="E4" s="406"/>
      <c r="F4" s="406"/>
      <c r="G4" s="406"/>
      <c r="H4" s="406"/>
      <c r="I4" s="406"/>
      <c r="J4" s="406"/>
      <c r="K4" s="406"/>
      <c r="L4" s="406"/>
      <c r="M4" s="406"/>
      <c r="N4" s="406"/>
      <c r="O4" s="406"/>
      <c r="P4" s="406"/>
    </row>
    <row r="5" spans="1:16" ht="12.75">
      <c r="A5" s="406"/>
      <c r="B5" s="406"/>
      <c r="C5" s="406"/>
      <c r="D5" s="406"/>
      <c r="E5" s="406"/>
      <c r="F5" s="406"/>
      <c r="G5" s="406"/>
      <c r="H5" s="406"/>
      <c r="I5" s="406"/>
      <c r="J5" s="406"/>
      <c r="K5" s="406"/>
      <c r="L5" s="406"/>
      <c r="M5" s="406"/>
      <c r="N5" s="406"/>
      <c r="O5" s="406"/>
      <c r="P5" s="406"/>
    </row>
    <row r="6" spans="1:16" ht="58.5">
      <c r="A6" s="30" t="s">
        <v>670</v>
      </c>
      <c r="B6" s="5" t="s">
        <v>671</v>
      </c>
      <c r="C6" s="6" t="s">
        <v>672</v>
      </c>
      <c r="D6" s="361" t="s">
        <v>673</v>
      </c>
      <c r="E6" s="361"/>
      <c r="F6" s="361"/>
      <c r="G6" s="6" t="s">
        <v>674</v>
      </c>
      <c r="H6" s="6" t="s">
        <v>675</v>
      </c>
      <c r="I6" s="6" t="s">
        <v>676</v>
      </c>
      <c r="J6" s="6" t="s">
        <v>677</v>
      </c>
      <c r="K6" s="6" t="s">
        <v>678</v>
      </c>
      <c r="L6" s="6" t="s">
        <v>679</v>
      </c>
      <c r="M6" s="6" t="s">
        <v>680</v>
      </c>
      <c r="N6" s="6" t="s">
        <v>681</v>
      </c>
      <c r="O6" s="7" t="s">
        <v>682</v>
      </c>
      <c r="P6" s="30" t="s">
        <v>683</v>
      </c>
    </row>
    <row r="7" spans="1:16" s="32" customFormat="1" ht="39">
      <c r="A7" s="31"/>
      <c r="B7" s="31"/>
      <c r="C7" s="10"/>
      <c r="D7" s="10" t="s">
        <v>684</v>
      </c>
      <c r="E7" s="10" t="s">
        <v>685</v>
      </c>
      <c r="F7" s="10" t="s">
        <v>686</v>
      </c>
      <c r="G7" s="10"/>
      <c r="H7" s="10"/>
      <c r="I7" s="10"/>
      <c r="J7" s="10"/>
      <c r="K7" s="10"/>
      <c r="L7" s="10"/>
      <c r="M7" s="10"/>
      <c r="N7" s="10"/>
      <c r="O7" s="11"/>
      <c r="P7" s="102"/>
    </row>
    <row r="8" spans="1:16" ht="39">
      <c r="A8" s="103">
        <f>A7+1</f>
        <v>1</v>
      </c>
      <c r="B8" s="103" t="s">
        <v>687</v>
      </c>
      <c r="C8" s="36" t="s">
        <v>688</v>
      </c>
      <c r="D8" s="142"/>
      <c r="E8" s="36">
        <v>400</v>
      </c>
      <c r="F8" s="36">
        <v>0</v>
      </c>
      <c r="G8" s="38" t="s">
        <v>689</v>
      </c>
      <c r="H8" s="38" t="s">
        <v>690</v>
      </c>
      <c r="I8" s="38" t="s">
        <v>691</v>
      </c>
      <c r="J8" s="38" t="s">
        <v>692</v>
      </c>
      <c r="K8" s="38" t="s">
        <v>693</v>
      </c>
      <c r="L8" s="38" t="s">
        <v>694</v>
      </c>
      <c r="M8" s="38" t="s">
        <v>695</v>
      </c>
      <c r="N8" s="38" t="s">
        <v>696</v>
      </c>
      <c r="O8" s="105" t="s">
        <v>697</v>
      </c>
      <c r="P8" s="106" t="s">
        <v>698</v>
      </c>
    </row>
    <row r="9" spans="1:16" ht="19.5">
      <c r="A9" s="103">
        <f aca="true" t="shared" si="0" ref="A9:A35">A8+1</f>
        <v>2</v>
      </c>
      <c r="B9" s="103" t="s">
        <v>699</v>
      </c>
      <c r="C9" s="36" t="s">
        <v>700</v>
      </c>
      <c r="D9" s="142"/>
      <c r="E9" s="121">
        <v>12000</v>
      </c>
      <c r="F9" s="121">
        <v>100000000</v>
      </c>
      <c r="G9" s="38" t="s">
        <v>701</v>
      </c>
      <c r="H9" s="38" t="s">
        <v>702</v>
      </c>
      <c r="I9" s="38" t="s">
        <v>703</v>
      </c>
      <c r="J9" s="38" t="s">
        <v>704</v>
      </c>
      <c r="K9" s="104" t="s">
        <v>705</v>
      </c>
      <c r="L9" s="38" t="s">
        <v>706</v>
      </c>
      <c r="M9" s="38" t="s">
        <v>707</v>
      </c>
      <c r="N9" s="38" t="s">
        <v>708</v>
      </c>
      <c r="O9" s="105" t="s">
        <v>709</v>
      </c>
      <c r="P9" s="106">
        <v>2</v>
      </c>
    </row>
    <row r="10" spans="1:16" ht="19.5">
      <c r="A10" s="103">
        <f t="shared" si="0"/>
        <v>3</v>
      </c>
      <c r="B10" s="103" t="s">
        <v>710</v>
      </c>
      <c r="C10" s="36" t="s">
        <v>2342</v>
      </c>
      <c r="D10" s="142"/>
      <c r="E10" s="121">
        <v>2300000</v>
      </c>
      <c r="F10" s="121">
        <v>80000000</v>
      </c>
      <c r="G10" s="38" t="s">
        <v>711</v>
      </c>
      <c r="H10" s="38" t="s">
        <v>712</v>
      </c>
      <c r="I10" s="38" t="s">
        <v>713</v>
      </c>
      <c r="J10" s="38" t="s">
        <v>714</v>
      </c>
      <c r="K10" s="104" t="s">
        <v>715</v>
      </c>
      <c r="L10" s="38" t="s">
        <v>716</v>
      </c>
      <c r="M10" s="38" t="s">
        <v>717</v>
      </c>
      <c r="N10" s="38" t="s">
        <v>718</v>
      </c>
      <c r="O10" s="105" t="s">
        <v>719</v>
      </c>
      <c r="P10" s="106">
        <v>2</v>
      </c>
    </row>
    <row r="11" spans="1:16" ht="19.5">
      <c r="A11" s="103">
        <f t="shared" si="0"/>
        <v>4</v>
      </c>
      <c r="B11" s="103" t="s">
        <v>720</v>
      </c>
      <c r="C11" s="36" t="s">
        <v>2342</v>
      </c>
      <c r="D11" s="142"/>
      <c r="E11" s="121">
        <v>2300000</v>
      </c>
      <c r="F11" s="121">
        <v>80000000</v>
      </c>
      <c r="G11" s="38" t="s">
        <v>721</v>
      </c>
      <c r="H11" s="38" t="s">
        <v>722</v>
      </c>
      <c r="I11" s="38" t="s">
        <v>723</v>
      </c>
      <c r="J11" s="38" t="s">
        <v>724</v>
      </c>
      <c r="K11" s="104" t="s">
        <v>725</v>
      </c>
      <c r="L11" s="38" t="s">
        <v>726</v>
      </c>
      <c r="M11" s="38" t="s">
        <v>727</v>
      </c>
      <c r="N11" s="38" t="s">
        <v>728</v>
      </c>
      <c r="O11" s="105" t="s">
        <v>729</v>
      </c>
      <c r="P11" s="106">
        <v>2</v>
      </c>
    </row>
    <row r="12" spans="1:16" ht="19.5">
      <c r="A12" s="103">
        <f t="shared" si="0"/>
        <v>5</v>
      </c>
      <c r="B12" s="103" t="s">
        <v>730</v>
      </c>
      <c r="C12" s="36" t="s">
        <v>2342</v>
      </c>
      <c r="D12" s="142"/>
      <c r="E12" s="121">
        <v>2300000</v>
      </c>
      <c r="F12" s="121">
        <v>1500000000</v>
      </c>
      <c r="G12" s="38" t="s">
        <v>731</v>
      </c>
      <c r="H12" s="38" t="s">
        <v>732</v>
      </c>
      <c r="I12" s="38" t="s">
        <v>733</v>
      </c>
      <c r="J12" s="38" t="s">
        <v>734</v>
      </c>
      <c r="K12" s="104" t="s">
        <v>735</v>
      </c>
      <c r="L12" s="38" t="s">
        <v>736</v>
      </c>
      <c r="M12" s="38" t="s">
        <v>737</v>
      </c>
      <c r="N12" s="38" t="s">
        <v>738</v>
      </c>
      <c r="O12" s="105" t="s">
        <v>739</v>
      </c>
      <c r="P12" s="106">
        <v>2</v>
      </c>
    </row>
    <row r="13" spans="1:16" ht="19.5">
      <c r="A13" s="103">
        <f t="shared" si="0"/>
        <v>6</v>
      </c>
      <c r="B13" s="103" t="s">
        <v>740</v>
      </c>
      <c r="C13" s="36" t="s">
        <v>2342</v>
      </c>
      <c r="D13" s="142"/>
      <c r="E13" s="121">
        <v>2300000</v>
      </c>
      <c r="F13" s="121">
        <v>500000000</v>
      </c>
      <c r="G13" s="38" t="s">
        <v>741</v>
      </c>
      <c r="H13" s="38" t="s">
        <v>742</v>
      </c>
      <c r="I13" s="38" t="s">
        <v>743</v>
      </c>
      <c r="J13" s="38" t="s">
        <v>744</v>
      </c>
      <c r="K13" s="104" t="s">
        <v>745</v>
      </c>
      <c r="L13" s="38" t="s">
        <v>746</v>
      </c>
      <c r="M13" s="38" t="s">
        <v>747</v>
      </c>
      <c r="N13" s="38" t="s">
        <v>748</v>
      </c>
      <c r="O13" s="132" t="s">
        <v>749</v>
      </c>
      <c r="P13" s="106">
        <v>2</v>
      </c>
    </row>
    <row r="14" spans="1:16" ht="27.75" customHeight="1">
      <c r="A14" s="103">
        <f t="shared" si="0"/>
        <v>7</v>
      </c>
      <c r="B14" s="103" t="s">
        <v>750</v>
      </c>
      <c r="C14" s="36" t="s">
        <v>751</v>
      </c>
      <c r="D14" s="142"/>
      <c r="E14" s="121">
        <v>2100</v>
      </c>
      <c r="F14" s="121">
        <v>40000</v>
      </c>
      <c r="G14" s="38" t="s">
        <v>752</v>
      </c>
      <c r="H14" s="38" t="s">
        <v>753</v>
      </c>
      <c r="I14" s="38" t="s">
        <v>754</v>
      </c>
      <c r="J14" s="38" t="s">
        <v>755</v>
      </c>
      <c r="K14" s="104" t="s">
        <v>756</v>
      </c>
      <c r="L14" s="38" t="s">
        <v>757</v>
      </c>
      <c r="M14" s="38" t="s">
        <v>758</v>
      </c>
      <c r="N14" s="38" t="s">
        <v>759</v>
      </c>
      <c r="O14" s="105" t="s">
        <v>760</v>
      </c>
      <c r="P14" s="106">
        <v>2</v>
      </c>
    </row>
    <row r="15" spans="1:16" ht="19.5">
      <c r="A15" s="103">
        <f t="shared" si="0"/>
        <v>8</v>
      </c>
      <c r="B15" s="103" t="s">
        <v>761</v>
      </c>
      <c r="C15" s="36" t="s">
        <v>762</v>
      </c>
      <c r="D15" s="142"/>
      <c r="E15" s="121">
        <v>2100</v>
      </c>
      <c r="F15" s="121">
        <v>40000</v>
      </c>
      <c r="G15" s="38" t="s">
        <v>763</v>
      </c>
      <c r="H15" s="38" t="s">
        <v>764</v>
      </c>
      <c r="I15" s="38" t="s">
        <v>765</v>
      </c>
      <c r="J15" s="38" t="s">
        <v>766</v>
      </c>
      <c r="K15" s="104" t="s">
        <v>767</v>
      </c>
      <c r="L15" s="38" t="s">
        <v>768</v>
      </c>
      <c r="M15" s="38" t="s">
        <v>769</v>
      </c>
      <c r="N15" s="38" t="s">
        <v>770</v>
      </c>
      <c r="O15" s="105" t="s">
        <v>771</v>
      </c>
      <c r="P15" s="106">
        <v>2</v>
      </c>
    </row>
    <row r="16" spans="1:16" ht="19.5">
      <c r="A16" s="103">
        <f t="shared" si="0"/>
        <v>9</v>
      </c>
      <c r="B16" s="103" t="s">
        <v>772</v>
      </c>
      <c r="C16" s="36" t="s">
        <v>773</v>
      </c>
      <c r="D16" s="142"/>
      <c r="E16" s="121">
        <v>2100</v>
      </c>
      <c r="F16" s="121">
        <v>700000</v>
      </c>
      <c r="G16" s="38" t="s">
        <v>774</v>
      </c>
      <c r="H16" s="38" t="s">
        <v>775</v>
      </c>
      <c r="I16" s="38" t="s">
        <v>776</v>
      </c>
      <c r="J16" s="38" t="s">
        <v>777</v>
      </c>
      <c r="K16" s="104" t="s">
        <v>778</v>
      </c>
      <c r="L16" s="38" t="s">
        <v>779</v>
      </c>
      <c r="M16" s="38" t="s">
        <v>780</v>
      </c>
      <c r="N16" s="38" t="s">
        <v>781</v>
      </c>
      <c r="O16" s="105" t="s">
        <v>782</v>
      </c>
      <c r="P16" s="106">
        <v>2</v>
      </c>
    </row>
    <row r="17" spans="1:16" ht="19.5">
      <c r="A17" s="103">
        <f t="shared" si="0"/>
        <v>10</v>
      </c>
      <c r="B17" s="103" t="s">
        <v>2343</v>
      </c>
      <c r="C17" s="36" t="s">
        <v>2344</v>
      </c>
      <c r="D17" s="142"/>
      <c r="E17" s="121">
        <v>0</v>
      </c>
      <c r="F17" s="121"/>
      <c r="G17" s="38" t="s">
        <v>106</v>
      </c>
      <c r="H17" s="38" t="s">
        <v>828</v>
      </c>
      <c r="I17" s="38" t="s">
        <v>9</v>
      </c>
      <c r="J17" s="38" t="s">
        <v>72</v>
      </c>
      <c r="K17" s="104" t="s">
        <v>315</v>
      </c>
      <c r="L17" s="38"/>
      <c r="M17" s="38" t="s">
        <v>828</v>
      </c>
      <c r="N17" s="38" t="s">
        <v>828</v>
      </c>
      <c r="O17" s="105" t="s">
        <v>828</v>
      </c>
      <c r="P17" s="106" t="s">
        <v>828</v>
      </c>
    </row>
    <row r="18" spans="1:16" ht="19.5">
      <c r="A18" s="103">
        <f t="shared" si="0"/>
        <v>11</v>
      </c>
      <c r="B18" s="103" t="s">
        <v>2345</v>
      </c>
      <c r="C18" s="36" t="s">
        <v>2344</v>
      </c>
      <c r="D18" s="142"/>
      <c r="E18" s="121">
        <v>0</v>
      </c>
      <c r="F18" s="121"/>
      <c r="G18" s="38" t="s">
        <v>106</v>
      </c>
      <c r="H18" s="38" t="s">
        <v>828</v>
      </c>
      <c r="I18" s="38" t="s">
        <v>9</v>
      </c>
      <c r="J18" s="38" t="s">
        <v>72</v>
      </c>
      <c r="K18" s="104" t="s">
        <v>315</v>
      </c>
      <c r="L18" s="38"/>
      <c r="M18" s="38" t="s">
        <v>828</v>
      </c>
      <c r="N18" s="38" t="s">
        <v>828</v>
      </c>
      <c r="O18" s="105" t="s">
        <v>828</v>
      </c>
      <c r="P18" s="106" t="s">
        <v>828</v>
      </c>
    </row>
    <row r="19" spans="1:16" ht="36" customHeight="1">
      <c r="A19" s="103">
        <f t="shared" si="0"/>
        <v>12</v>
      </c>
      <c r="B19" s="103" t="s">
        <v>783</v>
      </c>
      <c r="C19" s="121" t="s">
        <v>784</v>
      </c>
      <c r="D19" s="330"/>
      <c r="E19" s="121">
        <v>17000000</v>
      </c>
      <c r="F19" s="36">
        <v>0</v>
      </c>
      <c r="G19" s="38" t="s">
        <v>785</v>
      </c>
      <c r="H19" s="38" t="s">
        <v>786</v>
      </c>
      <c r="I19" s="38" t="s">
        <v>787</v>
      </c>
      <c r="J19" s="38" t="s">
        <v>788</v>
      </c>
      <c r="K19" s="38" t="s">
        <v>789</v>
      </c>
      <c r="L19" s="38" t="s">
        <v>790</v>
      </c>
      <c r="M19" s="38" t="s">
        <v>791</v>
      </c>
      <c r="N19" s="38" t="s">
        <v>792</v>
      </c>
      <c r="O19" s="105" t="s">
        <v>793</v>
      </c>
      <c r="P19" s="106" t="s">
        <v>794</v>
      </c>
    </row>
    <row r="20" spans="1:16" ht="39">
      <c r="A20" s="103">
        <f t="shared" si="0"/>
        <v>13</v>
      </c>
      <c r="B20" s="103" t="s">
        <v>795</v>
      </c>
      <c r="C20" s="121" t="s">
        <v>796</v>
      </c>
      <c r="D20" s="330"/>
      <c r="E20" s="121">
        <v>52000</v>
      </c>
      <c r="F20" s="36">
        <v>0</v>
      </c>
      <c r="G20" s="38" t="s">
        <v>797</v>
      </c>
      <c r="H20" s="38" t="s">
        <v>798</v>
      </c>
      <c r="I20" s="38" t="s">
        <v>799</v>
      </c>
      <c r="J20" s="38" t="s">
        <v>800</v>
      </c>
      <c r="K20" s="38" t="s">
        <v>801</v>
      </c>
      <c r="L20" s="38" t="s">
        <v>802</v>
      </c>
      <c r="M20" s="38" t="s">
        <v>803</v>
      </c>
      <c r="N20" s="38" t="s">
        <v>804</v>
      </c>
      <c r="O20" s="105" t="s">
        <v>805</v>
      </c>
      <c r="P20" s="106" t="s">
        <v>806</v>
      </c>
    </row>
    <row r="21" spans="1:16" ht="19.5">
      <c r="A21" s="103">
        <f t="shared" si="0"/>
        <v>14</v>
      </c>
      <c r="B21" s="103" t="s">
        <v>884</v>
      </c>
      <c r="C21" s="36" t="s">
        <v>885</v>
      </c>
      <c r="D21" s="142"/>
      <c r="E21" s="121">
        <v>1100000</v>
      </c>
      <c r="F21" s="36">
        <v>0</v>
      </c>
      <c r="G21" s="38" t="s">
        <v>886</v>
      </c>
      <c r="H21" s="38" t="s">
        <v>887</v>
      </c>
      <c r="I21" s="38" t="s">
        <v>888</v>
      </c>
      <c r="J21" s="38" t="s">
        <v>889</v>
      </c>
      <c r="K21" s="38" t="s">
        <v>890</v>
      </c>
      <c r="L21" s="38" t="s">
        <v>891</v>
      </c>
      <c r="M21" s="38" t="s">
        <v>892</v>
      </c>
      <c r="N21" s="38" t="s">
        <v>893</v>
      </c>
      <c r="O21" s="132" t="s">
        <v>894</v>
      </c>
      <c r="P21" s="106">
        <v>5</v>
      </c>
    </row>
    <row r="22" spans="1:16" ht="19.5">
      <c r="A22" s="103">
        <f t="shared" si="0"/>
        <v>15</v>
      </c>
      <c r="B22" s="103" t="s">
        <v>807</v>
      </c>
      <c r="C22" s="36" t="s">
        <v>808</v>
      </c>
      <c r="D22" s="142"/>
      <c r="E22" s="36">
        <v>1</v>
      </c>
      <c r="F22" s="36">
        <v>0</v>
      </c>
      <c r="G22" s="38" t="s">
        <v>809</v>
      </c>
      <c r="H22" s="38" t="s">
        <v>810</v>
      </c>
      <c r="I22" s="38" t="s">
        <v>811</v>
      </c>
      <c r="J22" s="38" t="s">
        <v>812</v>
      </c>
      <c r="K22" s="38" t="s">
        <v>813</v>
      </c>
      <c r="L22" s="38" t="s">
        <v>814</v>
      </c>
      <c r="M22" s="38" t="s">
        <v>815</v>
      </c>
      <c r="N22" s="38" t="s">
        <v>816</v>
      </c>
      <c r="O22" s="105" t="s">
        <v>817</v>
      </c>
      <c r="P22" s="106">
        <v>5</v>
      </c>
    </row>
    <row r="23" spans="1:16" ht="19.5">
      <c r="A23" s="103">
        <f t="shared" si="0"/>
        <v>16</v>
      </c>
      <c r="B23" s="103" t="s">
        <v>818</v>
      </c>
      <c r="C23" s="36" t="s">
        <v>819</v>
      </c>
      <c r="D23" s="142"/>
      <c r="E23" s="36">
        <v>0</v>
      </c>
      <c r="F23" s="36">
        <v>0</v>
      </c>
      <c r="G23" s="38" t="s">
        <v>820</v>
      </c>
      <c r="H23" s="38" t="s">
        <v>821</v>
      </c>
      <c r="I23" s="38" t="s">
        <v>822</v>
      </c>
      <c r="J23" s="38" t="s">
        <v>823</v>
      </c>
      <c r="K23" s="38" t="s">
        <v>824</v>
      </c>
      <c r="L23" s="38" t="s">
        <v>825</v>
      </c>
      <c r="M23" s="38" t="s">
        <v>826</v>
      </c>
      <c r="N23" s="38" t="s">
        <v>827</v>
      </c>
      <c r="O23" s="105" t="s">
        <v>828</v>
      </c>
      <c r="P23" s="106"/>
    </row>
    <row r="24" spans="1:16" ht="19.5">
      <c r="A24" s="103">
        <f t="shared" si="0"/>
        <v>17</v>
      </c>
      <c r="B24" s="103" t="s">
        <v>829</v>
      </c>
      <c r="C24" s="36" t="s">
        <v>830</v>
      </c>
      <c r="D24" s="142"/>
      <c r="E24" s="36">
        <v>0</v>
      </c>
      <c r="F24" s="36">
        <v>0</v>
      </c>
      <c r="G24" s="38" t="s">
        <v>831</v>
      </c>
      <c r="H24" s="38" t="s">
        <v>832</v>
      </c>
      <c r="I24" s="38" t="s">
        <v>833</v>
      </c>
      <c r="J24" s="38" t="s">
        <v>834</v>
      </c>
      <c r="K24" s="38" t="s">
        <v>835</v>
      </c>
      <c r="L24" s="38" t="s">
        <v>836</v>
      </c>
      <c r="M24" s="38" t="s">
        <v>837</v>
      </c>
      <c r="N24" s="38" t="s">
        <v>838</v>
      </c>
      <c r="O24" s="105" t="s">
        <v>839</v>
      </c>
      <c r="P24" s="106"/>
    </row>
    <row r="25" spans="1:16" ht="19.5">
      <c r="A25" s="103">
        <f t="shared" si="0"/>
        <v>18</v>
      </c>
      <c r="B25" s="103" t="s">
        <v>840</v>
      </c>
      <c r="C25" s="36" t="s">
        <v>841</v>
      </c>
      <c r="D25" s="142"/>
      <c r="E25" s="36">
        <v>0</v>
      </c>
      <c r="F25" s="36">
        <v>0</v>
      </c>
      <c r="G25" s="38" t="s">
        <v>842</v>
      </c>
      <c r="H25" s="38" t="s">
        <v>843</v>
      </c>
      <c r="I25" s="38" t="s">
        <v>844</v>
      </c>
      <c r="J25" s="38" t="s">
        <v>845</v>
      </c>
      <c r="K25" s="38" t="s">
        <v>846</v>
      </c>
      <c r="L25" s="38" t="s">
        <v>847</v>
      </c>
      <c r="M25" s="38" t="s">
        <v>848</v>
      </c>
      <c r="N25" s="38" t="s">
        <v>849</v>
      </c>
      <c r="O25" s="105" t="s">
        <v>850</v>
      </c>
      <c r="P25" s="106"/>
    </row>
    <row r="26" spans="1:16" ht="19.5">
      <c r="A26" s="103">
        <f t="shared" si="0"/>
        <v>19</v>
      </c>
      <c r="B26" s="103" t="s">
        <v>851</v>
      </c>
      <c r="C26" s="36" t="s">
        <v>852</v>
      </c>
      <c r="D26" s="142"/>
      <c r="E26" s="36">
        <v>0</v>
      </c>
      <c r="F26" s="36">
        <v>0</v>
      </c>
      <c r="G26" s="38" t="s">
        <v>853</v>
      </c>
      <c r="H26" s="38" t="s">
        <v>854</v>
      </c>
      <c r="I26" s="38" t="s">
        <v>855</v>
      </c>
      <c r="J26" s="38" t="s">
        <v>856</v>
      </c>
      <c r="K26" s="38" t="s">
        <v>857</v>
      </c>
      <c r="L26" s="38" t="s">
        <v>858</v>
      </c>
      <c r="M26" s="38" t="s">
        <v>859</v>
      </c>
      <c r="N26" s="38" t="s">
        <v>860</v>
      </c>
      <c r="O26" s="105" t="s">
        <v>861</v>
      </c>
      <c r="P26" s="106"/>
    </row>
    <row r="27" spans="1:16" ht="19.5">
      <c r="A27" s="103">
        <f t="shared" si="0"/>
        <v>20</v>
      </c>
      <c r="B27" s="103" t="s">
        <v>862</v>
      </c>
      <c r="C27" s="36" t="s">
        <v>863</v>
      </c>
      <c r="D27" s="142"/>
      <c r="E27" s="36">
        <v>1000</v>
      </c>
      <c r="F27" s="36">
        <v>0</v>
      </c>
      <c r="G27" s="38" t="s">
        <v>864</v>
      </c>
      <c r="H27" s="38" t="s">
        <v>865</v>
      </c>
      <c r="I27" s="38" t="s">
        <v>866</v>
      </c>
      <c r="J27" s="38" t="s">
        <v>867</v>
      </c>
      <c r="K27" s="38" t="s">
        <v>868</v>
      </c>
      <c r="L27" s="38" t="s">
        <v>869</v>
      </c>
      <c r="M27" s="38" t="s">
        <v>870</v>
      </c>
      <c r="N27" s="38" t="s">
        <v>871</v>
      </c>
      <c r="O27" s="105" t="s">
        <v>872</v>
      </c>
      <c r="P27" s="106"/>
    </row>
    <row r="28" spans="1:16" ht="19.5">
      <c r="A28" s="103">
        <f t="shared" si="0"/>
        <v>21</v>
      </c>
      <c r="B28" s="103" t="s">
        <v>873</v>
      </c>
      <c r="C28" s="36" t="s">
        <v>874</v>
      </c>
      <c r="D28" s="142"/>
      <c r="E28" s="36">
        <v>510</v>
      </c>
      <c r="F28" s="36">
        <v>0</v>
      </c>
      <c r="G28" s="38" t="s">
        <v>875</v>
      </c>
      <c r="H28" s="38" t="s">
        <v>876</v>
      </c>
      <c r="I28" s="38" t="s">
        <v>877</v>
      </c>
      <c r="J28" s="38" t="s">
        <v>878</v>
      </c>
      <c r="K28" s="38" t="s">
        <v>879</v>
      </c>
      <c r="L28" s="38" t="s">
        <v>880</v>
      </c>
      <c r="M28" s="38" t="s">
        <v>881</v>
      </c>
      <c r="N28" s="38" t="s">
        <v>882</v>
      </c>
      <c r="O28" s="132" t="s">
        <v>883</v>
      </c>
      <c r="P28" s="106">
        <v>5</v>
      </c>
    </row>
    <row r="29" spans="1:16" ht="19.5">
      <c r="A29" s="103">
        <f t="shared" si="0"/>
        <v>22</v>
      </c>
      <c r="B29" s="103" t="s">
        <v>2346</v>
      </c>
      <c r="C29" s="36" t="s">
        <v>169</v>
      </c>
      <c r="D29" s="142"/>
      <c r="E29" s="36">
        <v>0</v>
      </c>
      <c r="F29" s="36"/>
      <c r="G29" s="38" t="s">
        <v>106</v>
      </c>
      <c r="H29" s="38" t="s">
        <v>81</v>
      </c>
      <c r="I29" s="38" t="s">
        <v>9</v>
      </c>
      <c r="J29" s="38" t="s">
        <v>41</v>
      </c>
      <c r="K29" s="38" t="s">
        <v>41</v>
      </c>
      <c r="L29" s="38" t="s">
        <v>41</v>
      </c>
      <c r="M29" s="38" t="s">
        <v>2347</v>
      </c>
      <c r="N29" s="38" t="s">
        <v>41</v>
      </c>
      <c r="O29" s="132" t="s">
        <v>41</v>
      </c>
      <c r="P29" s="106"/>
    </row>
    <row r="30" spans="1:16" ht="19.5">
      <c r="A30" s="103">
        <f t="shared" si="0"/>
        <v>23</v>
      </c>
      <c r="B30" s="103" t="s">
        <v>2348</v>
      </c>
      <c r="C30" s="36" t="s">
        <v>169</v>
      </c>
      <c r="D30" s="142"/>
      <c r="E30" s="36">
        <v>0</v>
      </c>
      <c r="F30" s="36"/>
      <c r="G30" s="38" t="s">
        <v>106</v>
      </c>
      <c r="H30" s="38" t="s">
        <v>81</v>
      </c>
      <c r="I30" s="38" t="s">
        <v>9</v>
      </c>
      <c r="J30" s="38" t="s">
        <v>41</v>
      </c>
      <c r="K30" s="38" t="s">
        <v>41</v>
      </c>
      <c r="L30" s="38" t="s">
        <v>41</v>
      </c>
      <c r="M30" s="38" t="s">
        <v>2347</v>
      </c>
      <c r="N30" s="38" t="s">
        <v>41</v>
      </c>
      <c r="O30" s="132" t="s">
        <v>41</v>
      </c>
      <c r="P30" s="106"/>
    </row>
    <row r="31" spans="1:16" ht="19.5">
      <c r="A31" s="103">
        <f t="shared" si="0"/>
        <v>24</v>
      </c>
      <c r="B31" s="103" t="s">
        <v>2349</v>
      </c>
      <c r="C31" s="36" t="s">
        <v>169</v>
      </c>
      <c r="D31" s="142"/>
      <c r="E31" s="36">
        <v>0</v>
      </c>
      <c r="F31" s="36"/>
      <c r="G31" s="38" t="s">
        <v>106</v>
      </c>
      <c r="H31" s="38" t="s">
        <v>81</v>
      </c>
      <c r="I31" s="38" t="s">
        <v>9</v>
      </c>
      <c r="J31" s="38" t="s">
        <v>41</v>
      </c>
      <c r="K31" s="38" t="s">
        <v>41</v>
      </c>
      <c r="L31" s="38" t="s">
        <v>41</v>
      </c>
      <c r="M31" s="38" t="s">
        <v>2347</v>
      </c>
      <c r="N31" s="38" t="s">
        <v>41</v>
      </c>
      <c r="O31" s="132" t="s">
        <v>41</v>
      </c>
      <c r="P31" s="106"/>
    </row>
    <row r="32" spans="1:16" ht="19.5">
      <c r="A32" s="103">
        <f t="shared" si="0"/>
        <v>25</v>
      </c>
      <c r="B32" s="103" t="s">
        <v>2351</v>
      </c>
      <c r="C32" s="36" t="s">
        <v>169</v>
      </c>
      <c r="D32" s="142"/>
      <c r="E32" s="36">
        <v>0</v>
      </c>
      <c r="F32" s="36"/>
      <c r="G32" s="38" t="s">
        <v>106</v>
      </c>
      <c r="H32" s="38" t="s">
        <v>81</v>
      </c>
      <c r="I32" s="38" t="s">
        <v>9</v>
      </c>
      <c r="J32" s="38" t="s">
        <v>41</v>
      </c>
      <c r="K32" s="38" t="s">
        <v>41</v>
      </c>
      <c r="L32" s="38" t="s">
        <v>41</v>
      </c>
      <c r="M32" s="38" t="s">
        <v>2347</v>
      </c>
      <c r="N32" s="38" t="s">
        <v>41</v>
      </c>
      <c r="O32" s="132" t="s">
        <v>41</v>
      </c>
      <c r="P32" s="106"/>
    </row>
    <row r="33" spans="1:16" ht="19.5">
      <c r="A33" s="103">
        <f t="shared" si="0"/>
        <v>26</v>
      </c>
      <c r="B33" s="103" t="s">
        <v>2352</v>
      </c>
      <c r="C33" s="36" t="s">
        <v>169</v>
      </c>
      <c r="D33" s="142"/>
      <c r="E33" s="36">
        <v>0</v>
      </c>
      <c r="F33" s="36"/>
      <c r="G33" s="38" t="s">
        <v>106</v>
      </c>
      <c r="H33" s="38" t="s">
        <v>81</v>
      </c>
      <c r="I33" s="38" t="s">
        <v>9</v>
      </c>
      <c r="J33" s="38" t="s">
        <v>41</v>
      </c>
      <c r="K33" s="38" t="s">
        <v>41</v>
      </c>
      <c r="L33" s="38" t="s">
        <v>41</v>
      </c>
      <c r="M33" s="38" t="s">
        <v>2347</v>
      </c>
      <c r="N33" s="38" t="s">
        <v>41</v>
      </c>
      <c r="O33" s="132" t="s">
        <v>41</v>
      </c>
      <c r="P33" s="106"/>
    </row>
    <row r="34" spans="1:16" ht="19.5">
      <c r="A34" s="103">
        <f t="shared" si="0"/>
        <v>27</v>
      </c>
      <c r="B34" s="103" t="s">
        <v>2350</v>
      </c>
      <c r="C34" s="36" t="s">
        <v>169</v>
      </c>
      <c r="D34" s="142"/>
      <c r="E34" s="36">
        <v>0</v>
      </c>
      <c r="F34" s="36"/>
      <c r="G34" s="38" t="s">
        <v>106</v>
      </c>
      <c r="H34" s="38" t="s">
        <v>81</v>
      </c>
      <c r="I34" s="38" t="s">
        <v>9</v>
      </c>
      <c r="J34" s="38" t="s">
        <v>41</v>
      </c>
      <c r="K34" s="38" t="s">
        <v>41</v>
      </c>
      <c r="L34" s="38" t="s">
        <v>41</v>
      </c>
      <c r="M34" s="38" t="s">
        <v>2347</v>
      </c>
      <c r="N34" s="38" t="s">
        <v>41</v>
      </c>
      <c r="O34" s="132" t="s">
        <v>41</v>
      </c>
      <c r="P34" s="106"/>
    </row>
    <row r="35" spans="1:16" ht="19.5">
      <c r="A35" s="103">
        <f t="shared" si="0"/>
        <v>28</v>
      </c>
      <c r="B35" s="103" t="s">
        <v>2353</v>
      </c>
      <c r="C35" s="36" t="s">
        <v>169</v>
      </c>
      <c r="D35" s="142"/>
      <c r="E35" s="36">
        <v>0</v>
      </c>
      <c r="F35" s="36"/>
      <c r="G35" s="38" t="s">
        <v>106</v>
      </c>
      <c r="H35" s="38" t="s">
        <v>81</v>
      </c>
      <c r="I35" s="38" t="s">
        <v>9</v>
      </c>
      <c r="J35" s="38" t="s">
        <v>41</v>
      </c>
      <c r="K35" s="38" t="s">
        <v>41</v>
      </c>
      <c r="L35" s="38" t="s">
        <v>41</v>
      </c>
      <c r="M35" s="38" t="s">
        <v>2347</v>
      </c>
      <c r="N35" s="38" t="s">
        <v>41</v>
      </c>
      <c r="O35" s="132" t="s">
        <v>41</v>
      </c>
      <c r="P35" s="106"/>
    </row>
    <row r="36" spans="1:16" ht="19.5">
      <c r="A36" s="103">
        <f aca="true" t="shared" si="1" ref="A36:A46">A35+1</f>
        <v>29</v>
      </c>
      <c r="B36" s="103" t="s">
        <v>2354</v>
      </c>
      <c r="C36" s="36" t="s">
        <v>169</v>
      </c>
      <c r="D36" s="142"/>
      <c r="E36" s="36">
        <v>0</v>
      </c>
      <c r="F36" s="36"/>
      <c r="G36" s="38" t="s">
        <v>106</v>
      </c>
      <c r="H36" s="38" t="s">
        <v>81</v>
      </c>
      <c r="I36" s="38" t="s">
        <v>9</v>
      </c>
      <c r="J36" s="38" t="s">
        <v>41</v>
      </c>
      <c r="K36" s="38" t="s">
        <v>41</v>
      </c>
      <c r="L36" s="38" t="s">
        <v>41</v>
      </c>
      <c r="M36" s="38" t="s">
        <v>2347</v>
      </c>
      <c r="N36" s="38" t="s">
        <v>41</v>
      </c>
      <c r="O36" s="132" t="s">
        <v>41</v>
      </c>
      <c r="P36" s="106"/>
    </row>
    <row r="37" spans="1:16" ht="19.5">
      <c r="A37" s="103">
        <f t="shared" si="1"/>
        <v>30</v>
      </c>
      <c r="B37" s="103" t="s">
        <v>2355</v>
      </c>
      <c r="C37" s="36" t="s">
        <v>169</v>
      </c>
      <c r="D37" s="142"/>
      <c r="E37" s="36">
        <v>0</v>
      </c>
      <c r="F37" s="36"/>
      <c r="G37" s="38" t="s">
        <v>106</v>
      </c>
      <c r="H37" s="38" t="s">
        <v>81</v>
      </c>
      <c r="I37" s="38" t="s">
        <v>9</v>
      </c>
      <c r="J37" s="38" t="s">
        <v>41</v>
      </c>
      <c r="K37" s="38" t="s">
        <v>41</v>
      </c>
      <c r="L37" s="38" t="s">
        <v>41</v>
      </c>
      <c r="M37" s="38" t="s">
        <v>2347</v>
      </c>
      <c r="N37" s="38" t="s">
        <v>41</v>
      </c>
      <c r="O37" s="132" t="s">
        <v>41</v>
      </c>
      <c r="P37" s="106"/>
    </row>
    <row r="38" spans="1:16" ht="19.5">
      <c r="A38" s="103">
        <f t="shared" si="1"/>
        <v>31</v>
      </c>
      <c r="B38" s="103" t="s">
        <v>2356</v>
      </c>
      <c r="C38" s="36" t="s">
        <v>169</v>
      </c>
      <c r="D38" s="142"/>
      <c r="E38" s="36">
        <v>0</v>
      </c>
      <c r="F38" s="36"/>
      <c r="G38" s="38" t="s">
        <v>106</v>
      </c>
      <c r="H38" s="38" t="s">
        <v>81</v>
      </c>
      <c r="I38" s="38" t="s">
        <v>9</v>
      </c>
      <c r="J38" s="38" t="s">
        <v>41</v>
      </c>
      <c r="K38" s="38" t="s">
        <v>41</v>
      </c>
      <c r="L38" s="38" t="s">
        <v>41</v>
      </c>
      <c r="M38" s="38" t="s">
        <v>2347</v>
      </c>
      <c r="N38" s="38" t="s">
        <v>41</v>
      </c>
      <c r="O38" s="132" t="s">
        <v>41</v>
      </c>
      <c r="P38" s="106"/>
    </row>
    <row r="39" spans="1:16" ht="19.5">
      <c r="A39" s="103">
        <f t="shared" si="1"/>
        <v>32</v>
      </c>
      <c r="B39" s="103" t="s">
        <v>2357</v>
      </c>
      <c r="C39" s="36" t="s">
        <v>169</v>
      </c>
      <c r="D39" s="142"/>
      <c r="E39" s="36">
        <v>0</v>
      </c>
      <c r="F39" s="36"/>
      <c r="G39" s="38" t="s">
        <v>106</v>
      </c>
      <c r="H39" s="38" t="s">
        <v>81</v>
      </c>
      <c r="I39" s="38" t="s">
        <v>9</v>
      </c>
      <c r="J39" s="38" t="s">
        <v>41</v>
      </c>
      <c r="K39" s="38" t="s">
        <v>41</v>
      </c>
      <c r="L39" s="38" t="s">
        <v>41</v>
      </c>
      <c r="M39" s="38" t="s">
        <v>2347</v>
      </c>
      <c r="N39" s="38" t="s">
        <v>41</v>
      </c>
      <c r="O39" s="132" t="s">
        <v>41</v>
      </c>
      <c r="P39" s="106"/>
    </row>
    <row r="40" spans="1:16" ht="19.5">
      <c r="A40" s="103">
        <f t="shared" si="1"/>
        <v>33</v>
      </c>
      <c r="B40" s="357" t="s">
        <v>905</v>
      </c>
      <c r="C40" s="36" t="s">
        <v>906</v>
      </c>
      <c r="D40" s="142"/>
      <c r="E40" s="36">
        <v>0</v>
      </c>
      <c r="F40" s="36">
        <v>0</v>
      </c>
      <c r="G40" s="38" t="s">
        <v>907</v>
      </c>
      <c r="H40" s="38" t="s">
        <v>908</v>
      </c>
      <c r="I40" s="38" t="s">
        <v>909</v>
      </c>
      <c r="J40" s="38" t="s">
        <v>910</v>
      </c>
      <c r="K40" s="38" t="s">
        <v>911</v>
      </c>
      <c r="L40" s="38" t="s">
        <v>912</v>
      </c>
      <c r="M40" s="38" t="s">
        <v>913</v>
      </c>
      <c r="N40" s="39"/>
      <c r="O40" s="105" t="s">
        <v>914</v>
      </c>
      <c r="P40" s="106">
        <v>4</v>
      </c>
    </row>
    <row r="41" spans="1:16" ht="19.5">
      <c r="A41" s="103">
        <f t="shared" si="1"/>
        <v>34</v>
      </c>
      <c r="B41" s="357" t="s">
        <v>2358</v>
      </c>
      <c r="C41" s="36" t="s">
        <v>169</v>
      </c>
      <c r="D41" s="142"/>
      <c r="E41" s="36">
        <v>0</v>
      </c>
      <c r="F41" s="36">
        <v>0</v>
      </c>
      <c r="G41" s="38" t="s">
        <v>106</v>
      </c>
      <c r="H41" s="38" t="s">
        <v>81</v>
      </c>
      <c r="I41" s="38" t="s">
        <v>9</v>
      </c>
      <c r="J41" s="38" t="s">
        <v>41</v>
      </c>
      <c r="K41" s="38" t="s">
        <v>41</v>
      </c>
      <c r="L41" s="38" t="s">
        <v>41</v>
      </c>
      <c r="M41" s="38" t="s">
        <v>108</v>
      </c>
      <c r="N41" s="39"/>
      <c r="O41" s="105" t="s">
        <v>41</v>
      </c>
      <c r="P41" s="106">
        <v>4</v>
      </c>
    </row>
    <row r="42" spans="1:16" ht="19.5">
      <c r="A42" s="103">
        <f t="shared" si="1"/>
        <v>35</v>
      </c>
      <c r="B42" s="357" t="s">
        <v>2359</v>
      </c>
      <c r="C42" s="36" t="s">
        <v>169</v>
      </c>
      <c r="D42" s="142"/>
      <c r="E42" s="36">
        <v>0</v>
      </c>
      <c r="F42" s="36">
        <v>0</v>
      </c>
      <c r="G42" s="38" t="s">
        <v>106</v>
      </c>
      <c r="H42" s="38" t="s">
        <v>81</v>
      </c>
      <c r="I42" s="38" t="s">
        <v>9</v>
      </c>
      <c r="J42" s="38" t="s">
        <v>41</v>
      </c>
      <c r="K42" s="38" t="s">
        <v>41</v>
      </c>
      <c r="L42" s="38" t="s">
        <v>41</v>
      </c>
      <c r="M42" s="38" t="s">
        <v>108</v>
      </c>
      <c r="N42" s="39"/>
      <c r="O42" s="105" t="s">
        <v>41</v>
      </c>
      <c r="P42" s="106">
        <v>4</v>
      </c>
    </row>
    <row r="43" spans="1:16" s="1" customFormat="1" ht="19.5">
      <c r="A43" s="103">
        <f t="shared" si="1"/>
        <v>36</v>
      </c>
      <c r="B43" s="103" t="s">
        <v>915</v>
      </c>
      <c r="C43" s="36" t="s">
        <v>169</v>
      </c>
      <c r="D43" s="142"/>
      <c r="E43" s="36">
        <v>0</v>
      </c>
      <c r="F43" s="36">
        <v>0</v>
      </c>
      <c r="G43" s="38" t="s">
        <v>106</v>
      </c>
      <c r="H43" s="38" t="s">
        <v>81</v>
      </c>
      <c r="I43" s="38" t="s">
        <v>9</v>
      </c>
      <c r="J43" s="38" t="s">
        <v>41</v>
      </c>
      <c r="K43" s="38" t="s">
        <v>41</v>
      </c>
      <c r="L43" s="38" t="s">
        <v>41</v>
      </c>
      <c r="M43" s="38" t="s">
        <v>108</v>
      </c>
      <c r="N43" s="39"/>
      <c r="O43" s="105" t="s">
        <v>41</v>
      </c>
      <c r="P43" s="106">
        <v>4</v>
      </c>
    </row>
    <row r="44" spans="1:16" ht="19.5">
      <c r="A44" s="103">
        <f t="shared" si="1"/>
        <v>37</v>
      </c>
      <c r="B44" s="103" t="s">
        <v>895</v>
      </c>
      <c r="C44" s="36" t="s">
        <v>896</v>
      </c>
      <c r="D44" s="142"/>
      <c r="E44" s="36">
        <v>210</v>
      </c>
      <c r="F44" s="36">
        <v>0</v>
      </c>
      <c r="G44" s="38" t="s">
        <v>897</v>
      </c>
      <c r="H44" s="38" t="s">
        <v>898</v>
      </c>
      <c r="I44" s="38" t="s">
        <v>899</v>
      </c>
      <c r="J44" s="38" t="s">
        <v>900</v>
      </c>
      <c r="K44" s="38" t="s">
        <v>901</v>
      </c>
      <c r="L44" s="38" t="s">
        <v>902</v>
      </c>
      <c r="M44" s="38" t="s">
        <v>903</v>
      </c>
      <c r="N44" s="39"/>
      <c r="O44" s="105" t="s">
        <v>904</v>
      </c>
      <c r="P44" s="106">
        <v>4</v>
      </c>
    </row>
    <row r="45" spans="1:16" ht="19.5">
      <c r="A45" s="103">
        <f t="shared" si="1"/>
        <v>38</v>
      </c>
      <c r="B45" s="103" t="s">
        <v>2360</v>
      </c>
      <c r="C45" s="36" t="s">
        <v>751</v>
      </c>
      <c r="D45" s="142"/>
      <c r="E45" s="36">
        <v>210</v>
      </c>
      <c r="F45" s="36">
        <v>0</v>
      </c>
      <c r="G45" s="38" t="s">
        <v>106</v>
      </c>
      <c r="H45" s="38" t="s">
        <v>81</v>
      </c>
      <c r="I45" s="38" t="s">
        <v>9</v>
      </c>
      <c r="J45" s="38" t="s">
        <v>41</v>
      </c>
      <c r="K45" s="38" t="s">
        <v>41</v>
      </c>
      <c r="L45" s="38" t="s">
        <v>41</v>
      </c>
      <c r="M45" s="38" t="s">
        <v>2347</v>
      </c>
      <c r="N45" s="39" t="s">
        <v>41</v>
      </c>
      <c r="O45" s="105" t="s">
        <v>41</v>
      </c>
      <c r="P45" s="106"/>
    </row>
    <row r="46" spans="1:16" ht="19.5">
      <c r="A46" s="103">
        <f t="shared" si="1"/>
        <v>39</v>
      </c>
      <c r="B46" s="103" t="s">
        <v>2361</v>
      </c>
      <c r="C46" s="36" t="s">
        <v>751</v>
      </c>
      <c r="D46" s="142"/>
      <c r="E46" s="36">
        <v>210</v>
      </c>
      <c r="F46" s="36">
        <v>0</v>
      </c>
      <c r="G46" s="38" t="s">
        <v>106</v>
      </c>
      <c r="H46" s="38" t="s">
        <v>81</v>
      </c>
      <c r="I46" s="38" t="s">
        <v>9</v>
      </c>
      <c r="J46" s="38" t="s">
        <v>41</v>
      </c>
      <c r="K46" s="38" t="s">
        <v>41</v>
      </c>
      <c r="L46" s="38" t="s">
        <v>41</v>
      </c>
      <c r="M46" s="38" t="s">
        <v>2347</v>
      </c>
      <c r="N46" s="39" t="s">
        <v>41</v>
      </c>
      <c r="O46" s="105" t="s">
        <v>41</v>
      </c>
      <c r="P46" s="106"/>
    </row>
    <row r="47" spans="1:16" ht="19.5">
      <c r="A47" s="103">
        <f>A45+1</f>
        <v>39</v>
      </c>
      <c r="B47" s="103" t="s">
        <v>2363</v>
      </c>
      <c r="C47" s="36" t="s">
        <v>751</v>
      </c>
      <c r="D47" s="142"/>
      <c r="E47" s="36">
        <v>210</v>
      </c>
      <c r="F47" s="36">
        <v>0</v>
      </c>
      <c r="G47" s="38" t="s">
        <v>106</v>
      </c>
      <c r="H47" s="38" t="s">
        <v>81</v>
      </c>
      <c r="I47" s="38" t="s">
        <v>9</v>
      </c>
      <c r="J47" s="38" t="s">
        <v>41</v>
      </c>
      <c r="K47" s="38" t="s">
        <v>41</v>
      </c>
      <c r="L47" s="38" t="s">
        <v>41</v>
      </c>
      <c r="M47" s="38" t="s">
        <v>2347</v>
      </c>
      <c r="N47" s="39" t="s">
        <v>41</v>
      </c>
      <c r="O47" s="105" t="s">
        <v>41</v>
      </c>
      <c r="P47" s="106"/>
    </row>
    <row r="48" spans="1:16" ht="19.5">
      <c r="A48" s="103">
        <f>A46+1</f>
        <v>40</v>
      </c>
      <c r="B48" s="103" t="s">
        <v>2362</v>
      </c>
      <c r="C48" s="36" t="s">
        <v>751</v>
      </c>
      <c r="D48" s="142"/>
      <c r="E48" s="36">
        <v>210</v>
      </c>
      <c r="F48" s="36">
        <v>0</v>
      </c>
      <c r="G48" s="38" t="s">
        <v>106</v>
      </c>
      <c r="H48" s="38" t="s">
        <v>81</v>
      </c>
      <c r="I48" s="38" t="s">
        <v>9</v>
      </c>
      <c r="J48" s="38" t="s">
        <v>41</v>
      </c>
      <c r="K48" s="38" t="s">
        <v>41</v>
      </c>
      <c r="L48" s="38" t="s">
        <v>41</v>
      </c>
      <c r="M48" s="38" t="s">
        <v>2347</v>
      </c>
      <c r="N48" s="39" t="s">
        <v>41</v>
      </c>
      <c r="O48" s="105" t="s">
        <v>41</v>
      </c>
      <c r="P48" s="106"/>
    </row>
    <row r="49" spans="1:16" s="151" customFormat="1" ht="20.25" thickBot="1">
      <c r="A49" s="107">
        <f>A48+1</f>
        <v>41</v>
      </c>
      <c r="B49" s="107" t="s">
        <v>2364</v>
      </c>
      <c r="C49" s="108" t="s">
        <v>169</v>
      </c>
      <c r="D49" s="145"/>
      <c r="E49" s="108">
        <v>0</v>
      </c>
      <c r="F49" s="108">
        <v>0</v>
      </c>
      <c r="G49" s="19" t="s">
        <v>84</v>
      </c>
      <c r="H49" s="19" t="s">
        <v>81</v>
      </c>
      <c r="I49" s="19" t="s">
        <v>9</v>
      </c>
      <c r="J49" s="19" t="s">
        <v>41</v>
      </c>
      <c r="K49" s="19" t="s">
        <v>41</v>
      </c>
      <c r="L49" s="19" t="s">
        <v>41</v>
      </c>
      <c r="M49" s="19" t="s">
        <v>2347</v>
      </c>
      <c r="N49" s="47" t="s">
        <v>41</v>
      </c>
      <c r="O49" s="20" t="s">
        <v>41</v>
      </c>
      <c r="P49" s="110"/>
    </row>
    <row r="50" spans="1:16" s="23" customFormat="1" ht="19.5">
      <c r="A50" s="24"/>
      <c r="B50" s="24"/>
      <c r="C50" s="331"/>
      <c r="D50" s="331"/>
      <c r="E50" s="332">
        <f>SUM(E8:E49)</f>
        <v>27373261</v>
      </c>
      <c r="F50" s="332">
        <f>SUM(F8:F49)</f>
        <v>2260780000</v>
      </c>
      <c r="G50" s="56"/>
      <c r="H50" s="56"/>
      <c r="I50" s="56"/>
      <c r="J50" s="56"/>
      <c r="K50" s="56"/>
      <c r="L50" s="56"/>
      <c r="M50" s="56"/>
      <c r="N50" s="56"/>
      <c r="O50" s="56"/>
      <c r="P50" s="56"/>
    </row>
    <row r="51" spans="2:17" s="25" customFormat="1" ht="19.5">
      <c r="B51" s="362" t="s">
        <v>916</v>
      </c>
      <c r="C51" s="362"/>
      <c r="D51" s="362"/>
      <c r="E51" s="362"/>
      <c r="F51" s="362"/>
      <c r="G51" s="362"/>
      <c r="H51" s="362"/>
      <c r="I51" s="362"/>
      <c r="J51" s="362"/>
      <c r="K51" s="362"/>
      <c r="L51" s="362"/>
      <c r="M51" s="362"/>
      <c r="N51" s="362"/>
      <c r="O51" s="362"/>
      <c r="P51" s="362"/>
      <c r="Q51" s="362"/>
    </row>
    <row r="52" spans="2:17" s="25" customFormat="1" ht="19.5">
      <c r="B52" s="362" t="s">
        <v>917</v>
      </c>
      <c r="C52" s="362"/>
      <c r="D52" s="362"/>
      <c r="E52" s="362"/>
      <c r="F52" s="362"/>
      <c r="G52" s="362"/>
      <c r="H52" s="362"/>
      <c r="I52" s="362"/>
      <c r="J52" s="362"/>
      <c r="K52" s="362"/>
      <c r="L52" s="362"/>
      <c r="M52" s="362"/>
      <c r="N52" s="362"/>
      <c r="O52" s="362"/>
      <c r="P52" s="362"/>
      <c r="Q52" s="362"/>
    </row>
    <row r="53" spans="2:43" ht="19.5">
      <c r="B53" s="358" t="s">
        <v>918</v>
      </c>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row>
    <row r="55" spans="2:6" ht="6.75" customHeight="1">
      <c r="B55" s="413" t="s">
        <v>919</v>
      </c>
      <c r="C55" s="413"/>
      <c r="D55" s="413"/>
      <c r="E55" s="413"/>
      <c r="F55" s="413"/>
    </row>
    <row r="56" spans="2:6" ht="93" customHeight="1">
      <c r="B56" s="413"/>
      <c r="C56" s="413"/>
      <c r="D56" s="413"/>
      <c r="E56" s="413"/>
      <c r="F56" s="413"/>
    </row>
    <row r="57" spans="1:13" s="333" customFormat="1" ht="143.25" customHeight="1">
      <c r="A57" s="117" t="s">
        <v>920</v>
      </c>
      <c r="B57" s="414" t="s">
        <v>921</v>
      </c>
      <c r="C57" s="414"/>
      <c r="D57" s="414"/>
      <c r="E57" s="414"/>
      <c r="F57" s="414"/>
      <c r="G57" s="414"/>
      <c r="J57" s="334"/>
      <c r="M57" s="334"/>
    </row>
  </sheetData>
  <sheetProtection/>
  <mergeCells count="8">
    <mergeCell ref="B52:Q52"/>
    <mergeCell ref="B53:AQ53"/>
    <mergeCell ref="B55:F56"/>
    <mergeCell ref="B57:G57"/>
    <mergeCell ref="A1:O3"/>
    <mergeCell ref="A4:P5"/>
    <mergeCell ref="D6:F6"/>
    <mergeCell ref="B51:Q51"/>
  </mergeCells>
  <printOptions/>
  <pageMargins left="0.75" right="0.75" top="1" bottom="1" header="0.5" footer="0.5"/>
  <pageSetup fitToHeight="0" horizontalDpi="300" verticalDpi="300" orientation="portrait" r:id="rId3"/>
  <legacyDrawing r:id="rId2"/>
</worksheet>
</file>

<file path=xl/worksheets/sheet15.xml><?xml version="1.0" encoding="utf-8"?>
<worksheet xmlns="http://schemas.openxmlformats.org/spreadsheetml/2006/main" xmlns:r="http://schemas.openxmlformats.org/officeDocument/2006/relationships">
  <dimension ref="A1:AS40"/>
  <sheetViews>
    <sheetView zoomScalePageLayoutView="0" workbookViewId="0" topLeftCell="A1">
      <selection activeCell="D8" sqref="D8"/>
    </sheetView>
  </sheetViews>
  <sheetFormatPr defaultColWidth="9.140625" defaultRowHeight="12.75"/>
  <cols>
    <col min="1" max="1" width="4.7109375" style="184" customWidth="1"/>
    <col min="2" max="2" width="22.00390625" style="184" customWidth="1"/>
    <col min="3" max="4" width="19.8515625" style="184" customWidth="1"/>
    <col min="5" max="5" width="18.140625" style="184" customWidth="1"/>
    <col min="6" max="6" width="11.57421875" style="184" customWidth="1"/>
    <col min="7" max="7" width="8.8515625" style="184" customWidth="1"/>
    <col min="8" max="8" width="23.57421875" style="184" customWidth="1"/>
    <col min="9" max="9" width="12.00390625" style="184" customWidth="1"/>
    <col min="10" max="10" width="22.421875" style="184" customWidth="1"/>
    <col min="11" max="11" width="27.421875" style="184" customWidth="1"/>
    <col min="12" max="12" width="22.421875" style="184" customWidth="1"/>
    <col min="13" max="13" width="41.28125" style="184" customWidth="1"/>
    <col min="14" max="14" width="12.421875" style="184" customWidth="1"/>
    <col min="15" max="15" width="18.7109375" style="184" customWidth="1"/>
    <col min="16" max="16" width="12.28125" style="184" customWidth="1"/>
    <col min="17" max="16384" width="9.140625" style="184" customWidth="1"/>
  </cols>
  <sheetData>
    <row r="1" spans="1:16" ht="19.5">
      <c r="A1" s="415" t="s">
        <v>922</v>
      </c>
      <c r="B1" s="415"/>
      <c r="C1" s="415"/>
      <c r="D1" s="415"/>
      <c r="E1" s="415"/>
      <c r="F1" s="415"/>
      <c r="G1" s="415"/>
      <c r="H1" s="415"/>
      <c r="I1" s="415"/>
      <c r="J1" s="415"/>
      <c r="K1" s="415"/>
      <c r="L1" s="415"/>
      <c r="M1" s="415"/>
      <c r="N1" s="415"/>
      <c r="O1" s="415"/>
      <c r="P1" s="57"/>
    </row>
    <row r="2" spans="1:16" ht="19.5">
      <c r="A2" s="415"/>
      <c r="B2" s="415"/>
      <c r="C2" s="415"/>
      <c r="D2" s="415"/>
      <c r="E2" s="415"/>
      <c r="F2" s="415"/>
      <c r="G2" s="415"/>
      <c r="H2" s="415"/>
      <c r="I2" s="415"/>
      <c r="J2" s="415"/>
      <c r="K2" s="415"/>
      <c r="L2" s="415"/>
      <c r="M2" s="415"/>
      <c r="N2" s="415"/>
      <c r="O2" s="415"/>
      <c r="P2" s="112"/>
    </row>
    <row r="3" spans="1:16" ht="19.5">
      <c r="A3" s="415"/>
      <c r="B3" s="415"/>
      <c r="C3" s="415"/>
      <c r="D3" s="415"/>
      <c r="E3" s="415"/>
      <c r="F3" s="415"/>
      <c r="G3" s="415"/>
      <c r="H3" s="415"/>
      <c r="I3" s="415"/>
      <c r="J3" s="415"/>
      <c r="K3" s="415"/>
      <c r="L3" s="415"/>
      <c r="M3" s="415"/>
      <c r="N3" s="415"/>
      <c r="O3" s="415"/>
      <c r="P3" s="112"/>
    </row>
    <row r="4" spans="1:16" ht="19.5">
      <c r="A4" s="393" t="s">
        <v>923</v>
      </c>
      <c r="B4" s="393"/>
      <c r="C4" s="393"/>
      <c r="D4" s="393"/>
      <c r="E4" s="393"/>
      <c r="F4" s="393"/>
      <c r="G4" s="393"/>
      <c r="H4" s="393"/>
      <c r="I4" s="393"/>
      <c r="J4" s="393"/>
      <c r="K4" s="393"/>
      <c r="L4" s="393"/>
      <c r="M4" s="393"/>
      <c r="N4" s="393"/>
      <c r="O4" s="393"/>
      <c r="P4" s="112"/>
    </row>
    <row r="5" spans="1:16" ht="19.5">
      <c r="A5" s="393"/>
      <c r="B5" s="393"/>
      <c r="C5" s="393"/>
      <c r="D5" s="393"/>
      <c r="E5" s="393"/>
      <c r="F5" s="393"/>
      <c r="G5" s="393"/>
      <c r="H5" s="393"/>
      <c r="I5" s="393"/>
      <c r="J5" s="393"/>
      <c r="K5" s="393"/>
      <c r="L5" s="393"/>
      <c r="M5" s="393"/>
      <c r="N5" s="393"/>
      <c r="O5" s="393"/>
      <c r="P5" s="112"/>
    </row>
    <row r="6" spans="1:16" ht="39">
      <c r="A6" s="30" t="s">
        <v>924</v>
      </c>
      <c r="B6" s="5" t="s">
        <v>925</v>
      </c>
      <c r="C6" s="6" t="s">
        <v>926</v>
      </c>
      <c r="D6" s="361" t="s">
        <v>927</v>
      </c>
      <c r="E6" s="361"/>
      <c r="F6" s="361"/>
      <c r="G6" s="6" t="s">
        <v>928</v>
      </c>
      <c r="H6" s="6" t="s">
        <v>929</v>
      </c>
      <c r="I6" s="6" t="s">
        <v>930</v>
      </c>
      <c r="J6" s="6" t="s">
        <v>931</v>
      </c>
      <c r="K6" s="6" t="s">
        <v>932</v>
      </c>
      <c r="L6" s="6" t="s">
        <v>933</v>
      </c>
      <c r="M6" s="6" t="s">
        <v>934</v>
      </c>
      <c r="N6" s="6" t="s">
        <v>935</v>
      </c>
      <c r="O6" s="7" t="s">
        <v>936</v>
      </c>
      <c r="P6" s="30" t="s">
        <v>937</v>
      </c>
    </row>
    <row r="7" spans="1:16" s="336" customFormat="1" ht="39">
      <c r="A7" s="335"/>
      <c r="B7" s="335"/>
      <c r="C7" s="9"/>
      <c r="D7" s="9" t="s">
        <v>938</v>
      </c>
      <c r="E7" s="9" t="s">
        <v>939</v>
      </c>
      <c r="F7" s="9" t="s">
        <v>940</v>
      </c>
      <c r="G7" s="9"/>
      <c r="H7" s="9"/>
      <c r="I7" s="9"/>
      <c r="J7" s="9"/>
      <c r="K7" s="9"/>
      <c r="L7" s="9"/>
      <c r="M7" s="9"/>
      <c r="N7" s="9"/>
      <c r="O7" s="155"/>
      <c r="P7" s="8"/>
    </row>
    <row r="8" spans="1:16" s="115" customFormat="1" ht="19.5" customHeight="1">
      <c r="A8" s="337">
        <v>1</v>
      </c>
      <c r="B8" s="338" t="s">
        <v>941</v>
      </c>
      <c r="C8" s="339" t="s">
        <v>942</v>
      </c>
      <c r="D8" s="340"/>
      <c r="E8" s="338">
        <v>512</v>
      </c>
      <c r="F8" s="339">
        <v>0</v>
      </c>
      <c r="G8" s="339" t="s">
        <v>943</v>
      </c>
      <c r="H8" s="339" t="s">
        <v>944</v>
      </c>
      <c r="I8" s="339" t="s">
        <v>945</v>
      </c>
      <c r="J8" s="341" t="s">
        <v>946</v>
      </c>
      <c r="K8" s="339" t="s">
        <v>947</v>
      </c>
      <c r="L8" s="339" t="s">
        <v>948</v>
      </c>
      <c r="M8" s="339" t="s">
        <v>949</v>
      </c>
      <c r="N8" s="339" t="s">
        <v>950</v>
      </c>
      <c r="O8" s="339" t="s">
        <v>951</v>
      </c>
      <c r="P8" s="342">
        <v>6</v>
      </c>
    </row>
    <row r="9" spans="1:16" s="115" customFormat="1" ht="19.5" customHeight="1">
      <c r="A9" s="343">
        <v>2</v>
      </c>
      <c r="B9" s="158" t="s">
        <v>952</v>
      </c>
      <c r="C9" s="344" t="s">
        <v>953</v>
      </c>
      <c r="D9" s="345"/>
      <c r="E9" s="158">
        <v>512</v>
      </c>
      <c r="F9" s="344">
        <v>0</v>
      </c>
      <c r="G9" s="344" t="s">
        <v>954</v>
      </c>
      <c r="H9" s="344" t="s">
        <v>955</v>
      </c>
      <c r="I9" s="344" t="s">
        <v>956</v>
      </c>
      <c r="J9" s="38" t="s">
        <v>957</v>
      </c>
      <c r="K9" s="344" t="s">
        <v>958</v>
      </c>
      <c r="L9" s="344" t="s">
        <v>959</v>
      </c>
      <c r="M9" s="344" t="s">
        <v>960</v>
      </c>
      <c r="N9" s="344" t="s">
        <v>961</v>
      </c>
      <c r="O9" s="344" t="s">
        <v>962</v>
      </c>
      <c r="P9" s="346">
        <v>6</v>
      </c>
    </row>
    <row r="10" spans="1:16" s="115" customFormat="1" ht="19.5" customHeight="1">
      <c r="A10" s="343">
        <v>3</v>
      </c>
      <c r="B10" s="158" t="s">
        <v>963</v>
      </c>
      <c r="C10" s="344" t="s">
        <v>964</v>
      </c>
      <c r="D10" s="345"/>
      <c r="E10" s="158">
        <v>512</v>
      </c>
      <c r="F10" s="344">
        <v>0</v>
      </c>
      <c r="G10" s="344" t="s">
        <v>965</v>
      </c>
      <c r="H10" s="344" t="s">
        <v>966</v>
      </c>
      <c r="I10" s="344" t="s">
        <v>967</v>
      </c>
      <c r="J10" s="38" t="s">
        <v>968</v>
      </c>
      <c r="K10" s="344" t="s">
        <v>969</v>
      </c>
      <c r="L10" s="344" t="s">
        <v>970</v>
      </c>
      <c r="M10" s="344" t="s">
        <v>971</v>
      </c>
      <c r="N10" s="344" t="s">
        <v>972</v>
      </c>
      <c r="O10" s="344" t="s">
        <v>973</v>
      </c>
      <c r="P10" s="346">
        <v>6</v>
      </c>
    </row>
    <row r="11" spans="1:16" s="115" customFormat="1" ht="19.5" customHeight="1">
      <c r="A11" s="343">
        <v>4</v>
      </c>
      <c r="B11" s="158" t="s">
        <v>974</v>
      </c>
      <c r="C11" s="344" t="s">
        <v>975</v>
      </c>
      <c r="D11" s="345"/>
      <c r="E11" s="158">
        <v>256</v>
      </c>
      <c r="F11" s="344">
        <v>0</v>
      </c>
      <c r="G11" s="344" t="s">
        <v>976</v>
      </c>
      <c r="H11" s="344" t="s">
        <v>977</v>
      </c>
      <c r="I11" s="344" t="s">
        <v>978</v>
      </c>
      <c r="J11" s="38" t="s">
        <v>979</v>
      </c>
      <c r="K11" s="344" t="s">
        <v>980</v>
      </c>
      <c r="L11" s="344" t="s">
        <v>981</v>
      </c>
      <c r="M11" s="344" t="s">
        <v>982</v>
      </c>
      <c r="N11" s="344" t="s">
        <v>983</v>
      </c>
      <c r="O11" s="344" t="s">
        <v>984</v>
      </c>
      <c r="P11" s="346">
        <v>1</v>
      </c>
    </row>
    <row r="12" spans="1:16" s="115" customFormat="1" ht="19.5" customHeight="1">
      <c r="A12" s="347">
        <v>5</v>
      </c>
      <c r="B12" s="348" t="s">
        <v>985</v>
      </c>
      <c r="C12" s="349" t="s">
        <v>986</v>
      </c>
      <c r="D12" s="350"/>
      <c r="E12" s="348">
        <v>256</v>
      </c>
      <c r="F12" s="349">
        <v>0</v>
      </c>
      <c r="G12" s="349" t="s">
        <v>987</v>
      </c>
      <c r="H12" s="349" t="s">
        <v>988</v>
      </c>
      <c r="I12" s="349" t="s">
        <v>989</v>
      </c>
      <c r="J12" s="19" t="s">
        <v>990</v>
      </c>
      <c r="K12" s="349" t="s">
        <v>991</v>
      </c>
      <c r="L12" s="349" t="s">
        <v>992</v>
      </c>
      <c r="M12" s="349" t="s">
        <v>993</v>
      </c>
      <c r="N12" s="349" t="s">
        <v>994</v>
      </c>
      <c r="O12" s="349" t="s">
        <v>995</v>
      </c>
      <c r="P12" s="351">
        <v>6</v>
      </c>
    </row>
    <row r="13" spans="5:10" ht="19.5">
      <c r="E13" s="184">
        <f>SUM(E8:E12)</f>
        <v>2048</v>
      </c>
      <c r="F13" s="184">
        <f>SUM(F8:F12)</f>
        <v>0</v>
      </c>
      <c r="J13" s="24"/>
    </row>
    <row r="14" spans="1:10" ht="19.5">
      <c r="A14" s="352"/>
      <c r="B14" s="184" t="s">
        <v>996</v>
      </c>
      <c r="J14" s="24"/>
    </row>
    <row r="15" ht="19.5">
      <c r="J15" s="24"/>
    </row>
    <row r="16" ht="19.5">
      <c r="J16" s="24"/>
    </row>
    <row r="17" spans="2:17" ht="19.5">
      <c r="B17" s="362" t="s">
        <v>997</v>
      </c>
      <c r="C17" s="362"/>
      <c r="D17" s="362"/>
      <c r="E17" s="362"/>
      <c r="F17" s="362"/>
      <c r="G17" s="362"/>
      <c r="H17" s="362"/>
      <c r="I17" s="362"/>
      <c r="J17" s="362"/>
      <c r="K17" s="362"/>
      <c r="L17" s="362"/>
      <c r="M17" s="362"/>
      <c r="N17" s="362"/>
      <c r="O17" s="362"/>
      <c r="P17" s="362"/>
      <c r="Q17" s="362"/>
    </row>
    <row r="18" spans="2:17" ht="19.5">
      <c r="B18" s="362" t="s">
        <v>998</v>
      </c>
      <c r="C18" s="362"/>
      <c r="D18" s="362"/>
      <c r="E18" s="362"/>
      <c r="F18" s="362"/>
      <c r="G18" s="362"/>
      <c r="H18" s="362"/>
      <c r="I18" s="362"/>
      <c r="J18" s="362"/>
      <c r="K18" s="362"/>
      <c r="L18" s="362"/>
      <c r="M18" s="362"/>
      <c r="N18" s="362"/>
      <c r="O18" s="362"/>
      <c r="P18" s="362"/>
      <c r="Q18" s="362"/>
    </row>
    <row r="19" spans="2:45" ht="19.5">
      <c r="B19" s="358" t="s">
        <v>999</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row>
    <row r="20" ht="19.5">
      <c r="J20" s="24"/>
    </row>
    <row r="21" ht="19.5">
      <c r="J21" s="24"/>
    </row>
    <row r="22" ht="19.5">
      <c r="J22" s="24"/>
    </row>
    <row r="23" ht="19.5">
      <c r="J23" s="24"/>
    </row>
    <row r="24" ht="19.5">
      <c r="J24" s="24"/>
    </row>
    <row r="25" ht="19.5">
      <c r="J25" s="24"/>
    </row>
    <row r="26" ht="19.5">
      <c r="J26" s="24"/>
    </row>
    <row r="27" ht="19.5">
      <c r="J27" s="24"/>
    </row>
    <row r="28" ht="19.5">
      <c r="J28" s="24"/>
    </row>
    <row r="29" ht="19.5">
      <c r="J29" s="24"/>
    </row>
    <row r="30" ht="19.5">
      <c r="J30" s="24"/>
    </row>
    <row r="31" ht="19.5">
      <c r="J31" s="24"/>
    </row>
    <row r="32" ht="19.5">
      <c r="J32" s="24"/>
    </row>
    <row r="33" ht="19.5">
      <c r="J33" s="24"/>
    </row>
    <row r="34" ht="19.5">
      <c r="J34" s="24"/>
    </row>
    <row r="35" ht="19.5">
      <c r="J35" s="24"/>
    </row>
    <row r="36" ht="19.5">
      <c r="J36" s="24"/>
    </row>
    <row r="37" ht="19.5">
      <c r="J37" s="24"/>
    </row>
    <row r="38" ht="19.5">
      <c r="J38" s="24"/>
    </row>
    <row r="39" ht="19.5">
      <c r="J39" s="24"/>
    </row>
    <row r="40" ht="19.5">
      <c r="J40" s="353"/>
    </row>
  </sheetData>
  <sheetProtection/>
  <mergeCells count="6">
    <mergeCell ref="B18:Q18"/>
    <mergeCell ref="B19:AS19"/>
    <mergeCell ref="A1:O3"/>
    <mergeCell ref="A4:O5"/>
    <mergeCell ref="D6:F6"/>
    <mergeCell ref="B17:Q17"/>
  </mergeCells>
  <printOptions/>
  <pageMargins left="0.75" right="0.75" top="1" bottom="1" header="0.5" footer="0.5"/>
  <pageSetup fitToHeight="0" horizontalDpi="300" verticalDpi="300" orientation="portrait" paperSize="9"/>
  <legacyDrawing r:id="rId2"/>
</worksheet>
</file>

<file path=xl/worksheets/sheet16.xml><?xml version="1.0" encoding="utf-8"?>
<worksheet xmlns="http://schemas.openxmlformats.org/spreadsheetml/2006/main" xmlns:r="http://schemas.openxmlformats.org/officeDocument/2006/relationships">
  <dimension ref="A1:B3"/>
  <sheetViews>
    <sheetView zoomScalePageLayoutView="0" workbookViewId="0" topLeftCell="A1">
      <selection activeCell="A26" sqref="A26"/>
    </sheetView>
  </sheetViews>
  <sheetFormatPr defaultColWidth="9.00390625" defaultRowHeight="12.75"/>
  <cols>
    <col min="1" max="1" width="12.140625" style="1" customWidth="1"/>
    <col min="2" max="2" width="16.00390625" style="1" customWidth="1"/>
  </cols>
  <sheetData>
    <row r="1" spans="1:2" ht="19.5">
      <c r="A1" s="361" t="s">
        <v>1000</v>
      </c>
      <c r="B1" s="361"/>
    </row>
    <row r="2" spans="1:2" ht="19.5">
      <c r="A2" s="9" t="s">
        <v>1001</v>
      </c>
      <c r="B2" s="9" t="s">
        <v>1002</v>
      </c>
    </row>
    <row r="3" spans="1:2" ht="12.75">
      <c r="A3" s="354" t="e">
        <f>(ZDC!E12+'V0'!E13+TRD!#REF!+TPC!E46+TOF!E19+'T0'!E17+PMD!E9+PHOS!E20+MUON!F18+#REF!+#REF!+#REF!+HMPID!F18+FMD!F15+EMCal!F25+ACORDE!E9)/1000000</f>
        <v>#REF!</v>
      </c>
      <c r="B3" s="354" t="e">
        <f>(ZDC!F12+'V0'!F13+TRD!#REF!+TPC!F46+TOF!F19+'T0'!F17+PMD!F9+PHOS!F20+MUON!G18+#REF!+#REF!+#REF!+HMPID!G18+FMD!G15+EMCal!G25+ACORDE!F9)/1000000</f>
        <v>#REF!</v>
      </c>
    </row>
  </sheetData>
  <sheetProtection/>
  <mergeCells count="1">
    <mergeCell ref="A1:B1"/>
  </mergeCells>
  <printOptions/>
  <pageMargins left="0.75" right="0.75" top="1" bottom="1" header="0.5" footer="0.5"/>
  <pageSetup fitToHeight="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4:AU16"/>
  <sheetViews>
    <sheetView zoomScalePageLayoutView="0" workbookViewId="0" topLeftCell="A1">
      <selection activeCell="E3" sqref="E3"/>
    </sheetView>
  </sheetViews>
  <sheetFormatPr defaultColWidth="9.00390625" defaultRowHeight="12.75"/>
  <cols>
    <col min="1" max="1" width="5.140625" style="148" customWidth="1"/>
    <col min="2" max="2" width="31.57421875" style="1" customWidth="1"/>
    <col min="3" max="4" width="16.28125" style="1" customWidth="1"/>
    <col min="5" max="5" width="16.57421875" style="1" customWidth="1"/>
    <col min="6" max="6" width="12.57421875" style="148" customWidth="1"/>
    <col min="7" max="7" width="9.57421875" style="1" customWidth="1"/>
    <col min="8" max="8" width="19.57421875" style="1" customWidth="1"/>
    <col min="9" max="9" width="11.7109375" style="148" customWidth="1"/>
    <col min="10" max="10" width="26.28125" style="1" customWidth="1"/>
    <col min="11" max="11" width="24.28125" style="1" customWidth="1"/>
    <col min="12" max="12" width="18.7109375" style="1" customWidth="1"/>
    <col min="13" max="13" width="24.8515625" style="148" customWidth="1"/>
    <col min="14" max="14" width="14.00390625" style="1" customWidth="1"/>
    <col min="15" max="15" width="20.00390625" style="1" customWidth="1"/>
    <col min="16" max="16" width="9.57421875" style="1" customWidth="1"/>
  </cols>
  <sheetData>
    <row r="4" spans="1:16" ht="12.75">
      <c r="A4" s="416" t="s">
        <v>1003</v>
      </c>
      <c r="B4" s="416"/>
      <c r="C4" s="416"/>
      <c r="D4" s="416"/>
      <c r="E4" s="416"/>
      <c r="F4" s="416"/>
      <c r="G4" s="416"/>
      <c r="H4" s="416"/>
      <c r="I4" s="416"/>
      <c r="J4" s="416"/>
      <c r="K4" s="416"/>
      <c r="L4" s="416"/>
      <c r="M4" s="416"/>
      <c r="N4" s="416"/>
      <c r="O4" s="416"/>
      <c r="P4" s="3"/>
    </row>
    <row r="5" spans="1:16" ht="12.75">
      <c r="A5" s="416"/>
      <c r="B5" s="416"/>
      <c r="C5" s="416"/>
      <c r="D5" s="416"/>
      <c r="E5" s="416"/>
      <c r="F5" s="416"/>
      <c r="G5" s="416"/>
      <c r="H5" s="416"/>
      <c r="I5" s="416"/>
      <c r="J5" s="416"/>
      <c r="K5" s="416"/>
      <c r="L5" s="416"/>
      <c r="M5" s="416"/>
      <c r="N5" s="416"/>
      <c r="O5" s="416"/>
      <c r="P5" s="3"/>
    </row>
    <row r="6" spans="1:16" ht="58.5">
      <c r="A6" s="30" t="s">
        <v>1004</v>
      </c>
      <c r="B6" s="5" t="s">
        <v>1005</v>
      </c>
      <c r="C6" s="6" t="s">
        <v>1006</v>
      </c>
      <c r="D6" s="361" t="s">
        <v>1007</v>
      </c>
      <c r="E6" s="361"/>
      <c r="F6" s="361"/>
      <c r="G6" s="6" t="s">
        <v>1008</v>
      </c>
      <c r="H6" s="6" t="s">
        <v>1009</v>
      </c>
      <c r="I6" s="6" t="s">
        <v>1010</v>
      </c>
      <c r="J6" s="6" t="s">
        <v>1011</v>
      </c>
      <c r="K6" s="6" t="s">
        <v>1012</v>
      </c>
      <c r="L6" s="6" t="s">
        <v>1013</v>
      </c>
      <c r="M6" s="6" t="s">
        <v>1014</v>
      </c>
      <c r="N6" s="6" t="s">
        <v>1015</v>
      </c>
      <c r="O6" s="7" t="s">
        <v>1016</v>
      </c>
      <c r="P6" s="30" t="s">
        <v>1017</v>
      </c>
    </row>
    <row r="7" spans="1:16" s="32" customFormat="1" ht="19.5">
      <c r="A7" s="31"/>
      <c r="B7" s="31"/>
      <c r="C7" s="10"/>
      <c r="D7" s="10" t="s">
        <v>1018</v>
      </c>
      <c r="E7" s="10" t="s">
        <v>1019</v>
      </c>
      <c r="F7" s="10" t="s">
        <v>1020</v>
      </c>
      <c r="G7" s="10"/>
      <c r="H7" s="10"/>
      <c r="I7" s="10"/>
      <c r="J7" s="10"/>
      <c r="K7" s="10"/>
      <c r="L7" s="10"/>
      <c r="M7" s="10"/>
      <c r="N7" s="10"/>
      <c r="O7" s="11"/>
      <c r="P7" s="102"/>
    </row>
    <row r="8" spans="1:16" ht="58.5">
      <c r="A8" s="34">
        <v>1</v>
      </c>
      <c r="B8" s="103" t="s">
        <v>1021</v>
      </c>
      <c r="C8" s="36" t="s">
        <v>1022</v>
      </c>
      <c r="D8" s="355"/>
      <c r="E8" s="36">
        <v>600</v>
      </c>
      <c r="F8" s="37">
        <v>5000000</v>
      </c>
      <c r="G8" s="38" t="s">
        <v>1023</v>
      </c>
      <c r="H8" s="38" t="s">
        <v>1024</v>
      </c>
      <c r="I8" s="38" t="s">
        <v>1025</v>
      </c>
      <c r="J8" s="104" t="s">
        <v>1026</v>
      </c>
      <c r="K8" s="37">
        <v>100000</v>
      </c>
      <c r="L8" s="38" t="s">
        <v>1027</v>
      </c>
      <c r="M8" s="38" t="s">
        <v>1028</v>
      </c>
      <c r="N8" s="38" t="s">
        <v>1029</v>
      </c>
      <c r="O8" s="105" t="s">
        <v>1030</v>
      </c>
      <c r="P8" s="106">
        <v>1</v>
      </c>
    </row>
    <row r="9" spans="1:16" ht="78">
      <c r="A9" s="34">
        <v>2</v>
      </c>
      <c r="B9" s="103" t="s">
        <v>1031</v>
      </c>
      <c r="C9" s="36" t="s">
        <v>1032</v>
      </c>
      <c r="D9" s="355"/>
      <c r="E9" s="36">
        <v>100</v>
      </c>
      <c r="F9" s="37">
        <v>50000</v>
      </c>
      <c r="G9" s="38" t="s">
        <v>1033</v>
      </c>
      <c r="H9" s="38" t="s">
        <v>1034</v>
      </c>
      <c r="I9" s="38" t="s">
        <v>1035</v>
      </c>
      <c r="J9" s="104" t="s">
        <v>1036</v>
      </c>
      <c r="K9" s="37">
        <v>100000</v>
      </c>
      <c r="L9" s="38" t="s">
        <v>1037</v>
      </c>
      <c r="M9" s="38" t="s">
        <v>1038</v>
      </c>
      <c r="N9" s="38" t="s">
        <v>1039</v>
      </c>
      <c r="O9" s="105" t="s">
        <v>1040</v>
      </c>
      <c r="P9" s="106">
        <v>1</v>
      </c>
    </row>
    <row r="10" spans="1:16" ht="39">
      <c r="A10" s="34">
        <v>3</v>
      </c>
      <c r="B10" s="103" t="s">
        <v>1041</v>
      </c>
      <c r="C10" s="36" t="s">
        <v>1042</v>
      </c>
      <c r="D10" s="355"/>
      <c r="E10" s="36">
        <v>100</v>
      </c>
      <c r="F10" s="38" t="s">
        <v>1043</v>
      </c>
      <c r="G10" s="38" t="s">
        <v>1044</v>
      </c>
      <c r="H10" s="38" t="s">
        <v>1045</v>
      </c>
      <c r="I10" s="38" t="s">
        <v>1046</v>
      </c>
      <c r="J10" s="38" t="s">
        <v>1047</v>
      </c>
      <c r="K10" s="38" t="s">
        <v>1048</v>
      </c>
      <c r="L10" s="38" t="s">
        <v>1049</v>
      </c>
      <c r="M10" s="38" t="s">
        <v>1050</v>
      </c>
      <c r="N10" s="38" t="s">
        <v>1051</v>
      </c>
      <c r="O10" s="105" t="s">
        <v>1052</v>
      </c>
      <c r="P10" s="106">
        <v>4</v>
      </c>
    </row>
    <row r="11" spans="1:16" ht="39">
      <c r="A11" s="45">
        <v>5</v>
      </c>
      <c r="B11" s="107" t="s">
        <v>1053</v>
      </c>
      <c r="C11" s="108" t="s">
        <v>1054</v>
      </c>
      <c r="D11" s="356"/>
      <c r="E11" s="108">
        <v>16</v>
      </c>
      <c r="F11" s="19" t="s">
        <v>1055</v>
      </c>
      <c r="G11" s="19" t="s">
        <v>1056</v>
      </c>
      <c r="H11" s="19" t="s">
        <v>1057</v>
      </c>
      <c r="I11" s="19" t="s">
        <v>1058</v>
      </c>
      <c r="J11" s="19" t="s">
        <v>1059</v>
      </c>
      <c r="K11" s="19" t="s">
        <v>1060</v>
      </c>
      <c r="L11" s="19" t="s">
        <v>1061</v>
      </c>
      <c r="M11" s="19" t="s">
        <v>1062</v>
      </c>
      <c r="N11" s="19" t="s">
        <v>1063</v>
      </c>
      <c r="O11" s="20" t="s">
        <v>1064</v>
      </c>
      <c r="P11" s="110">
        <v>4</v>
      </c>
    </row>
    <row r="12" spans="5:10" ht="19.5">
      <c r="E12" s="111">
        <f>SUM(E8:E11)</f>
        <v>816</v>
      </c>
      <c r="F12" s="217">
        <f>SUM(F8:F11)</f>
        <v>5050000</v>
      </c>
      <c r="J12" s="24"/>
    </row>
    <row r="13" ht="19.5">
      <c r="J13" s="24"/>
    </row>
    <row r="14" spans="1:17" s="25" customFormat="1" ht="19.5">
      <c r="A14" s="191"/>
      <c r="B14" s="362" t="s">
        <v>1065</v>
      </c>
      <c r="C14" s="362"/>
      <c r="D14" s="362"/>
      <c r="E14" s="362"/>
      <c r="F14" s="362"/>
      <c r="G14" s="362"/>
      <c r="H14" s="362"/>
      <c r="I14" s="362"/>
      <c r="J14" s="362"/>
      <c r="K14" s="362"/>
      <c r="L14" s="362"/>
      <c r="M14" s="362"/>
      <c r="N14" s="362"/>
      <c r="O14" s="362"/>
      <c r="P14" s="362"/>
      <c r="Q14" s="362"/>
    </row>
    <row r="15" spans="1:17" s="25" customFormat="1" ht="19.5">
      <c r="A15" s="191"/>
      <c r="B15" s="362" t="s">
        <v>1066</v>
      </c>
      <c r="C15" s="362"/>
      <c r="D15" s="362"/>
      <c r="E15" s="362"/>
      <c r="F15" s="362"/>
      <c r="G15" s="362"/>
      <c r="H15" s="362"/>
      <c r="I15" s="362"/>
      <c r="J15" s="362"/>
      <c r="K15" s="362"/>
      <c r="L15" s="362"/>
      <c r="M15" s="362"/>
      <c r="N15" s="362"/>
      <c r="O15" s="362"/>
      <c r="P15" s="362"/>
      <c r="Q15" s="362"/>
    </row>
    <row r="16" spans="2:47" ht="19.5">
      <c r="B16" s="358" t="s">
        <v>1067</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row>
  </sheetData>
  <sheetProtection/>
  <mergeCells count="5">
    <mergeCell ref="B16:AU16"/>
    <mergeCell ref="A4:O5"/>
    <mergeCell ref="D6:F6"/>
    <mergeCell ref="B14:Q14"/>
    <mergeCell ref="B15:Q15"/>
  </mergeCells>
  <printOptions/>
  <pageMargins left="0.75" right="0.75" top="1" bottom="1" header="0.5" footer="0.5"/>
  <pageSetup fitToHeight="0" horizontalDpi="300" verticalDpi="300" orientation="portrait"/>
</worksheet>
</file>

<file path=xl/worksheets/sheet2.xml><?xml version="1.0" encoding="utf-8"?>
<worksheet xmlns="http://schemas.openxmlformats.org/spreadsheetml/2006/main" xmlns:r="http://schemas.openxmlformats.org/officeDocument/2006/relationships">
  <dimension ref="A1:AA38"/>
  <sheetViews>
    <sheetView zoomScalePageLayoutView="0" workbookViewId="0" topLeftCell="B17">
      <selection activeCell="F25" sqref="F25"/>
    </sheetView>
  </sheetViews>
  <sheetFormatPr defaultColWidth="8.8515625" defaultRowHeight="12.75"/>
  <cols>
    <col min="1" max="1" width="5.140625" style="1" customWidth="1"/>
    <col min="2" max="2" width="39.140625" style="28" customWidth="1"/>
    <col min="3" max="4" width="20.140625" style="28" customWidth="1"/>
    <col min="5" max="6" width="16.421875" style="28" customWidth="1"/>
    <col min="7" max="7" width="14.28125" style="28" customWidth="1"/>
    <col min="8" max="8" width="26.421875" style="28" customWidth="1"/>
    <col min="9" max="9" width="17.140625" style="28" customWidth="1"/>
    <col min="10" max="11" width="26.421875" style="28" customWidth="1"/>
    <col min="12" max="12" width="19.421875" style="28" customWidth="1"/>
    <col min="13" max="13" width="26.421875" style="28" customWidth="1"/>
    <col min="14" max="14" width="15.00390625" style="28" customWidth="1"/>
    <col min="15" max="16" width="21.00390625" style="28" customWidth="1"/>
  </cols>
  <sheetData>
    <row r="1" spans="1:16" ht="25.5">
      <c r="A1" s="359" t="s">
        <v>1104</v>
      </c>
      <c r="B1" s="359"/>
      <c r="C1" s="359"/>
      <c r="D1" s="359"/>
      <c r="E1" s="359"/>
      <c r="F1" s="359"/>
      <c r="G1" s="359"/>
      <c r="H1" s="359"/>
      <c r="I1" s="359"/>
      <c r="J1" s="359"/>
      <c r="K1" s="359"/>
      <c r="L1" s="359"/>
      <c r="M1" s="359"/>
      <c r="N1" s="359"/>
      <c r="O1" s="359"/>
      <c r="P1" s="2"/>
    </row>
    <row r="2" spans="1:16" ht="12.75">
      <c r="A2" s="359"/>
      <c r="B2" s="359"/>
      <c r="C2" s="359"/>
      <c r="D2" s="359"/>
      <c r="E2" s="359"/>
      <c r="F2" s="359"/>
      <c r="G2" s="359"/>
      <c r="H2" s="359"/>
      <c r="I2" s="359"/>
      <c r="J2" s="359"/>
      <c r="K2" s="359"/>
      <c r="L2" s="359"/>
      <c r="M2" s="359"/>
      <c r="N2" s="359"/>
      <c r="O2" s="359"/>
      <c r="P2" s="29"/>
    </row>
    <row r="3" spans="1:16" ht="12.75">
      <c r="A3" s="359"/>
      <c r="B3" s="359"/>
      <c r="C3" s="359"/>
      <c r="D3" s="359"/>
      <c r="E3" s="359"/>
      <c r="F3" s="359"/>
      <c r="G3" s="359"/>
      <c r="H3" s="359"/>
      <c r="I3" s="359"/>
      <c r="J3" s="359"/>
      <c r="K3" s="359"/>
      <c r="L3" s="359"/>
      <c r="M3" s="359"/>
      <c r="N3" s="359"/>
      <c r="O3" s="359"/>
      <c r="P3" s="29"/>
    </row>
    <row r="4" spans="1:16" ht="12.75">
      <c r="A4" s="360" t="s">
        <v>1105</v>
      </c>
      <c r="B4" s="360"/>
      <c r="C4" s="360"/>
      <c r="D4" s="360"/>
      <c r="E4" s="360"/>
      <c r="F4" s="360"/>
      <c r="G4" s="360"/>
      <c r="H4" s="360"/>
      <c r="I4" s="360"/>
      <c r="J4" s="360"/>
      <c r="K4" s="360"/>
      <c r="L4" s="360"/>
      <c r="M4" s="360"/>
      <c r="N4" s="360"/>
      <c r="O4" s="360"/>
      <c r="P4" s="29"/>
    </row>
    <row r="5" spans="1:16" ht="12.75">
      <c r="A5" s="360"/>
      <c r="B5" s="360"/>
      <c r="C5" s="360"/>
      <c r="D5" s="360"/>
      <c r="E5" s="360"/>
      <c r="F5" s="360"/>
      <c r="G5" s="360"/>
      <c r="H5" s="360"/>
      <c r="I5" s="360"/>
      <c r="J5" s="360"/>
      <c r="K5" s="360"/>
      <c r="L5" s="360"/>
      <c r="M5" s="360"/>
      <c r="N5" s="360"/>
      <c r="O5" s="360"/>
      <c r="P5" s="29"/>
    </row>
    <row r="6" spans="1:16" ht="58.5">
      <c r="A6" s="30" t="s">
        <v>1106</v>
      </c>
      <c r="B6" s="5" t="s">
        <v>1107</v>
      </c>
      <c r="C6" s="6" t="s">
        <v>1108</v>
      </c>
      <c r="D6" s="361" t="s">
        <v>1109</v>
      </c>
      <c r="E6" s="361"/>
      <c r="F6" s="361"/>
      <c r="G6" s="6" t="s">
        <v>1110</v>
      </c>
      <c r="H6" s="6" t="s">
        <v>1111</v>
      </c>
      <c r="I6" s="6" t="s">
        <v>1112</v>
      </c>
      <c r="J6" s="6" t="s">
        <v>1113</v>
      </c>
      <c r="K6" s="6" t="s">
        <v>1114</v>
      </c>
      <c r="L6" s="6" t="s">
        <v>1115</v>
      </c>
      <c r="M6" s="6" t="s">
        <v>1116</v>
      </c>
      <c r="N6" s="6" t="s">
        <v>1117</v>
      </c>
      <c r="O6" s="6" t="s">
        <v>1118</v>
      </c>
      <c r="P6" s="7" t="s">
        <v>1119</v>
      </c>
    </row>
    <row r="7" spans="1:16" s="32" customFormat="1" ht="19.5">
      <c r="A7" s="31"/>
      <c r="B7" s="31"/>
      <c r="C7" s="10"/>
      <c r="D7" s="10" t="s">
        <v>1120</v>
      </c>
      <c r="E7" s="10" t="s">
        <v>1121</v>
      </c>
      <c r="F7" s="10" t="s">
        <v>1122</v>
      </c>
      <c r="G7" s="10"/>
      <c r="H7" s="10"/>
      <c r="I7" s="10"/>
      <c r="J7" s="10"/>
      <c r="K7" s="10"/>
      <c r="L7" s="10"/>
      <c r="M7" s="10"/>
      <c r="N7" s="10"/>
      <c r="O7" s="10"/>
      <c r="P7" s="11"/>
    </row>
    <row r="8" spans="1:16" ht="39">
      <c r="A8" s="33">
        <v>1</v>
      </c>
      <c r="B8" s="34" t="s">
        <v>1123</v>
      </c>
      <c r="C8" s="35" t="s">
        <v>1124</v>
      </c>
      <c r="D8" s="36"/>
      <c r="E8" s="37"/>
      <c r="F8" s="37">
        <v>14000</v>
      </c>
      <c r="G8" s="38" t="s">
        <v>1125</v>
      </c>
      <c r="H8" s="39" t="s">
        <v>1126</v>
      </c>
      <c r="I8" s="40" t="s">
        <v>1127</v>
      </c>
      <c r="J8" s="38" t="s">
        <v>1128</v>
      </c>
      <c r="K8" s="38" t="s">
        <v>1129</v>
      </c>
      <c r="L8" s="38" t="s">
        <v>1130</v>
      </c>
      <c r="M8" s="38" t="s">
        <v>1131</v>
      </c>
      <c r="N8" s="38" t="s">
        <v>1132</v>
      </c>
      <c r="O8" s="40" t="s">
        <v>1133</v>
      </c>
      <c r="P8" s="41" t="s">
        <v>1134</v>
      </c>
    </row>
    <row r="9" spans="1:17" ht="39">
      <c r="A9" s="42">
        <v>2</v>
      </c>
      <c r="B9" s="34" t="s">
        <v>1135</v>
      </c>
      <c r="C9" s="36" t="s">
        <v>1136</v>
      </c>
      <c r="D9" s="36"/>
      <c r="E9" s="37"/>
      <c r="F9" s="37">
        <v>14000</v>
      </c>
      <c r="G9" s="38" t="s">
        <v>1137</v>
      </c>
      <c r="H9" s="39" t="s">
        <v>1138</v>
      </c>
      <c r="I9" s="40" t="s">
        <v>1139</v>
      </c>
      <c r="J9" s="38" t="s">
        <v>1140</v>
      </c>
      <c r="K9" s="38" t="s">
        <v>1141</v>
      </c>
      <c r="L9" s="38" t="s">
        <v>1142</v>
      </c>
      <c r="M9" s="38" t="s">
        <v>1143</v>
      </c>
      <c r="N9" s="38" t="s">
        <v>1144</v>
      </c>
      <c r="O9" s="40" t="s">
        <v>1145</v>
      </c>
      <c r="P9" s="41" t="s">
        <v>1146</v>
      </c>
      <c r="Q9" s="43"/>
    </row>
    <row r="10" spans="1:17" ht="39">
      <c r="A10" s="42">
        <v>3</v>
      </c>
      <c r="B10" s="34" t="s">
        <v>1147</v>
      </c>
      <c r="C10" s="38" t="s">
        <v>1148</v>
      </c>
      <c r="D10" s="38"/>
      <c r="E10" s="37"/>
      <c r="F10" s="37">
        <v>111000</v>
      </c>
      <c r="G10" s="38" t="s">
        <v>1149</v>
      </c>
      <c r="H10" s="39" t="s">
        <v>1150</v>
      </c>
      <c r="I10" s="40" t="s">
        <v>1151</v>
      </c>
      <c r="J10" s="38" t="s">
        <v>1152</v>
      </c>
      <c r="K10" s="38" t="s">
        <v>1153</v>
      </c>
      <c r="L10" s="38" t="s">
        <v>1154</v>
      </c>
      <c r="M10" s="38" t="s">
        <v>1155</v>
      </c>
      <c r="N10" s="38" t="s">
        <v>1156</v>
      </c>
      <c r="O10" s="40" t="s">
        <v>1157</v>
      </c>
      <c r="P10" s="41" t="s">
        <v>1158</v>
      </c>
      <c r="Q10" s="43"/>
    </row>
    <row r="11" spans="1:17" ht="39">
      <c r="A11" s="42">
        <v>4</v>
      </c>
      <c r="B11" s="34" t="s">
        <v>1159</v>
      </c>
      <c r="C11" s="38" t="s">
        <v>1160</v>
      </c>
      <c r="D11" s="38"/>
      <c r="E11" s="37"/>
      <c r="F11" s="37">
        <v>111000</v>
      </c>
      <c r="G11" s="38" t="s">
        <v>1161</v>
      </c>
      <c r="H11" s="39" t="s">
        <v>1162</v>
      </c>
      <c r="I11" s="40" t="s">
        <v>1163</v>
      </c>
      <c r="J11" s="38" t="s">
        <v>1164</v>
      </c>
      <c r="K11" s="38" t="s">
        <v>1165</v>
      </c>
      <c r="L11" s="38" t="s">
        <v>1166</v>
      </c>
      <c r="M11" s="38" t="s">
        <v>1167</v>
      </c>
      <c r="N11" s="38" t="s">
        <v>1168</v>
      </c>
      <c r="O11" s="40" t="s">
        <v>1169</v>
      </c>
      <c r="P11" s="41" t="s">
        <v>1170</v>
      </c>
      <c r="Q11" s="43"/>
    </row>
    <row r="12" spans="1:17" ht="39">
      <c r="A12" s="42">
        <v>5</v>
      </c>
      <c r="B12" s="34" t="s">
        <v>1171</v>
      </c>
      <c r="C12" s="38" t="s">
        <v>1172</v>
      </c>
      <c r="D12" s="38"/>
      <c r="E12" s="37">
        <v>111000</v>
      </c>
      <c r="F12" s="37">
        <v>111000</v>
      </c>
      <c r="G12" s="38" t="s">
        <v>1173</v>
      </c>
      <c r="H12" s="39" t="s">
        <v>1174</v>
      </c>
      <c r="I12" s="40" t="s">
        <v>1175</v>
      </c>
      <c r="J12" s="38" t="s">
        <v>1176</v>
      </c>
      <c r="K12" s="38" t="s">
        <v>1177</v>
      </c>
      <c r="L12" s="38" t="s">
        <v>1178</v>
      </c>
      <c r="M12" s="38" t="s">
        <v>1179</v>
      </c>
      <c r="N12" s="38" t="s">
        <v>1180</v>
      </c>
      <c r="O12" s="40" t="s">
        <v>1181</v>
      </c>
      <c r="P12" s="41" t="s">
        <v>1182</v>
      </c>
      <c r="Q12" s="43"/>
    </row>
    <row r="13" spans="1:17" ht="39">
      <c r="A13" s="42">
        <v>6</v>
      </c>
      <c r="B13" s="34" t="s">
        <v>1183</v>
      </c>
      <c r="C13" s="38" t="s">
        <v>1184</v>
      </c>
      <c r="D13" s="38"/>
      <c r="E13" s="37">
        <v>111000</v>
      </c>
      <c r="F13" s="37">
        <v>111000</v>
      </c>
      <c r="G13" s="38" t="s">
        <v>1185</v>
      </c>
      <c r="H13" s="39" t="s">
        <v>1186</v>
      </c>
      <c r="I13" s="40" t="s">
        <v>1187</v>
      </c>
      <c r="J13" s="38" t="s">
        <v>1188</v>
      </c>
      <c r="K13" s="38" t="s">
        <v>1189</v>
      </c>
      <c r="L13" s="38" t="s">
        <v>1190</v>
      </c>
      <c r="M13" s="38" t="s">
        <v>1191</v>
      </c>
      <c r="N13" s="38" t="s">
        <v>1192</v>
      </c>
      <c r="O13" s="40" t="s">
        <v>1193</v>
      </c>
      <c r="P13" s="41" t="s">
        <v>1194</v>
      </c>
      <c r="Q13" s="1"/>
    </row>
    <row r="14" spans="1:16" ht="39">
      <c r="A14" s="42">
        <v>7</v>
      </c>
      <c r="B14" s="34" t="s">
        <v>1195</v>
      </c>
      <c r="C14" s="38" t="s">
        <v>1196</v>
      </c>
      <c r="D14" s="38"/>
      <c r="E14" s="37">
        <v>111000</v>
      </c>
      <c r="F14" s="37">
        <v>111000</v>
      </c>
      <c r="G14" s="38" t="s">
        <v>1197</v>
      </c>
      <c r="H14" s="39" t="s">
        <v>1198</v>
      </c>
      <c r="I14" s="40" t="s">
        <v>1199</v>
      </c>
      <c r="J14" s="38" t="s">
        <v>1200</v>
      </c>
      <c r="K14" s="38" t="s">
        <v>1201</v>
      </c>
      <c r="L14" s="38" t="s">
        <v>1202</v>
      </c>
      <c r="M14" s="38" t="s">
        <v>1203</v>
      </c>
      <c r="N14" s="38" t="s">
        <v>1204</v>
      </c>
      <c r="O14" s="40" t="s">
        <v>1205</v>
      </c>
      <c r="P14" s="41" t="s">
        <v>1206</v>
      </c>
    </row>
    <row r="15" spans="1:17" ht="39">
      <c r="A15" s="42">
        <v>8</v>
      </c>
      <c r="B15" s="34" t="s">
        <v>1207</v>
      </c>
      <c r="C15" s="38" t="s">
        <v>1208</v>
      </c>
      <c r="D15" s="38"/>
      <c r="E15" s="37">
        <v>111000</v>
      </c>
      <c r="F15" s="37">
        <v>111000</v>
      </c>
      <c r="G15" s="38" t="s">
        <v>1209</v>
      </c>
      <c r="H15" s="39" t="s">
        <v>1210</v>
      </c>
      <c r="I15" s="40" t="s">
        <v>1211</v>
      </c>
      <c r="J15" s="38" t="s">
        <v>1212</v>
      </c>
      <c r="K15" s="38" t="s">
        <v>1213</v>
      </c>
      <c r="L15" s="38" t="s">
        <v>1214</v>
      </c>
      <c r="M15" s="38" t="s">
        <v>1215</v>
      </c>
      <c r="N15" s="38" t="s">
        <v>1216</v>
      </c>
      <c r="O15" s="40" t="s">
        <v>1217</v>
      </c>
      <c r="P15" s="41" t="s">
        <v>1218</v>
      </c>
      <c r="Q15" s="43"/>
    </row>
    <row r="16" spans="1:17" ht="39">
      <c r="A16" s="42">
        <v>9</v>
      </c>
      <c r="B16" s="34" t="s">
        <v>1219</v>
      </c>
      <c r="C16" s="38" t="s">
        <v>1220</v>
      </c>
      <c r="D16" s="38"/>
      <c r="E16" s="37">
        <v>111000</v>
      </c>
      <c r="F16" s="37">
        <v>111000</v>
      </c>
      <c r="G16" s="38" t="s">
        <v>1221</v>
      </c>
      <c r="H16" s="39" t="s">
        <v>1222</v>
      </c>
      <c r="I16" s="40" t="s">
        <v>1223</v>
      </c>
      <c r="J16" s="38" t="s">
        <v>1224</v>
      </c>
      <c r="K16" s="38" t="s">
        <v>1225</v>
      </c>
      <c r="L16" s="38" t="s">
        <v>1226</v>
      </c>
      <c r="M16" s="38" t="s">
        <v>1227</v>
      </c>
      <c r="N16" s="38" t="s">
        <v>1228</v>
      </c>
      <c r="O16" s="40" t="s">
        <v>1229</v>
      </c>
      <c r="P16" s="41" t="s">
        <v>1230</v>
      </c>
      <c r="Q16" s="43"/>
    </row>
    <row r="17" spans="1:17" ht="39">
      <c r="A17" s="42">
        <v>10</v>
      </c>
      <c r="B17" s="34" t="s">
        <v>1231</v>
      </c>
      <c r="C17" s="38" t="s">
        <v>1232</v>
      </c>
      <c r="D17" s="38"/>
      <c r="E17" s="37">
        <v>111000</v>
      </c>
      <c r="F17" s="37">
        <v>111000</v>
      </c>
      <c r="G17" s="38" t="s">
        <v>1233</v>
      </c>
      <c r="H17" s="39" t="s">
        <v>1234</v>
      </c>
      <c r="I17" s="40" t="s">
        <v>1235</v>
      </c>
      <c r="J17" s="38" t="s">
        <v>1236</v>
      </c>
      <c r="K17" s="38" t="s">
        <v>1237</v>
      </c>
      <c r="L17" s="38" t="s">
        <v>1238</v>
      </c>
      <c r="M17" s="38" t="s">
        <v>1239</v>
      </c>
      <c r="N17" s="38" t="s">
        <v>1240</v>
      </c>
      <c r="O17" s="40" t="s">
        <v>1241</v>
      </c>
      <c r="P17" s="41" t="s">
        <v>1242</v>
      </c>
      <c r="Q17" s="43"/>
    </row>
    <row r="18" spans="1:17" ht="39">
      <c r="A18" s="42">
        <v>11</v>
      </c>
      <c r="B18" s="34" t="s">
        <v>1243</v>
      </c>
      <c r="C18" s="38" t="s">
        <v>1244</v>
      </c>
      <c r="D18" s="38"/>
      <c r="E18" s="37">
        <v>111000</v>
      </c>
      <c r="F18" s="37">
        <v>111000</v>
      </c>
      <c r="G18" s="38" t="s">
        <v>1245</v>
      </c>
      <c r="H18" s="39" t="s">
        <v>1246</v>
      </c>
      <c r="I18" s="40" t="s">
        <v>1247</v>
      </c>
      <c r="J18" s="38" t="s">
        <v>1248</v>
      </c>
      <c r="K18" s="38" t="s">
        <v>1249</v>
      </c>
      <c r="L18" s="38" t="s">
        <v>1250</v>
      </c>
      <c r="M18" s="38" t="s">
        <v>1251</v>
      </c>
      <c r="N18" s="38" t="s">
        <v>1252</v>
      </c>
      <c r="O18" s="40" t="s">
        <v>1253</v>
      </c>
      <c r="P18" s="41" t="s">
        <v>1254</v>
      </c>
      <c r="Q18" s="43"/>
    </row>
    <row r="19" spans="1:17" ht="39">
      <c r="A19" s="42">
        <v>12</v>
      </c>
      <c r="B19" s="34" t="s">
        <v>1255</v>
      </c>
      <c r="C19" s="38" t="s">
        <v>1256</v>
      </c>
      <c r="D19" s="38"/>
      <c r="E19" s="37">
        <v>111000</v>
      </c>
      <c r="F19" s="37">
        <v>111000</v>
      </c>
      <c r="G19" s="38" t="s">
        <v>1257</v>
      </c>
      <c r="H19" s="39" t="s">
        <v>1258</v>
      </c>
      <c r="I19" s="40" t="s">
        <v>1259</v>
      </c>
      <c r="J19" s="38" t="s">
        <v>1260</v>
      </c>
      <c r="K19" s="38" t="s">
        <v>1261</v>
      </c>
      <c r="L19" s="38" t="s">
        <v>1262</v>
      </c>
      <c r="M19" s="38" t="s">
        <v>1263</v>
      </c>
      <c r="N19" s="38" t="s">
        <v>1264</v>
      </c>
      <c r="O19" s="40" t="s">
        <v>1265</v>
      </c>
      <c r="P19" s="41" t="s">
        <v>1266</v>
      </c>
      <c r="Q19" s="43"/>
    </row>
    <row r="20" spans="1:17" ht="39">
      <c r="A20" s="42">
        <v>13</v>
      </c>
      <c r="B20" s="34" t="s">
        <v>1267</v>
      </c>
      <c r="C20" s="38" t="s">
        <v>1268</v>
      </c>
      <c r="D20" s="38"/>
      <c r="E20" s="37">
        <v>111000</v>
      </c>
      <c r="F20" s="37">
        <v>111000</v>
      </c>
      <c r="G20" s="38" t="s">
        <v>1269</v>
      </c>
      <c r="H20" s="39" t="s">
        <v>1270</v>
      </c>
      <c r="I20" s="40" t="s">
        <v>1271</v>
      </c>
      <c r="J20" s="38" t="s">
        <v>1272</v>
      </c>
      <c r="K20" s="38" t="s">
        <v>1273</v>
      </c>
      <c r="L20" s="38" t="s">
        <v>1274</v>
      </c>
      <c r="M20" s="38" t="s">
        <v>1275</v>
      </c>
      <c r="N20" s="38" t="s">
        <v>1276</v>
      </c>
      <c r="O20" s="40" t="s">
        <v>1277</v>
      </c>
      <c r="P20" s="41" t="s">
        <v>1278</v>
      </c>
      <c r="Q20" s="43"/>
    </row>
    <row r="21" spans="1:17" ht="39">
      <c r="A21" s="42">
        <v>14</v>
      </c>
      <c r="B21" s="34" t="s">
        <v>1279</v>
      </c>
      <c r="C21" s="38" t="s">
        <v>1280</v>
      </c>
      <c r="D21" s="38"/>
      <c r="E21" s="37">
        <v>111000</v>
      </c>
      <c r="F21" s="37">
        <v>111000</v>
      </c>
      <c r="G21" s="38" t="s">
        <v>1281</v>
      </c>
      <c r="H21" s="39" t="s">
        <v>1282</v>
      </c>
      <c r="I21" s="40" t="s">
        <v>1283</v>
      </c>
      <c r="J21" s="38" t="s">
        <v>1284</v>
      </c>
      <c r="K21" s="38" t="s">
        <v>1285</v>
      </c>
      <c r="L21" s="38" t="s">
        <v>1286</v>
      </c>
      <c r="M21" s="38" t="s">
        <v>1287</v>
      </c>
      <c r="N21" s="38" t="s">
        <v>1288</v>
      </c>
      <c r="O21" s="40" t="s">
        <v>1289</v>
      </c>
      <c r="P21" s="41" t="s">
        <v>1290</v>
      </c>
      <c r="Q21" s="43"/>
    </row>
    <row r="22" spans="1:17" ht="19.5">
      <c r="A22" s="42">
        <v>15</v>
      </c>
      <c r="B22" s="34" t="s">
        <v>1291</v>
      </c>
      <c r="C22" s="38" t="s">
        <v>1292</v>
      </c>
      <c r="D22" s="38"/>
      <c r="E22" s="37">
        <v>56000</v>
      </c>
      <c r="F22" s="37">
        <v>56000</v>
      </c>
      <c r="G22" s="38" t="s">
        <v>1293</v>
      </c>
      <c r="H22" s="39" t="s">
        <v>1294</v>
      </c>
      <c r="I22" s="40" t="s">
        <v>1295</v>
      </c>
      <c r="J22" s="38" t="s">
        <v>1296</v>
      </c>
      <c r="K22" s="38" t="s">
        <v>1297</v>
      </c>
      <c r="L22" s="38" t="s">
        <v>1298</v>
      </c>
      <c r="M22" s="38" t="s">
        <v>1299</v>
      </c>
      <c r="N22" s="38" t="s">
        <v>1300</v>
      </c>
      <c r="O22" s="40" t="s">
        <v>1301</v>
      </c>
      <c r="P22" s="41" t="s">
        <v>1302</v>
      </c>
      <c r="Q22" s="43"/>
    </row>
    <row r="23" spans="1:17" ht="39">
      <c r="A23" s="33">
        <v>16</v>
      </c>
      <c r="B23" s="34" t="s">
        <v>1303</v>
      </c>
      <c r="C23" s="38" t="s">
        <v>1304</v>
      </c>
      <c r="D23" s="38"/>
      <c r="E23" s="37">
        <v>11100000</v>
      </c>
      <c r="F23" s="37">
        <v>11100000</v>
      </c>
      <c r="G23" s="38" t="s">
        <v>1305</v>
      </c>
      <c r="H23" s="39" t="s">
        <v>1306</v>
      </c>
      <c r="I23" s="40" t="s">
        <v>1307</v>
      </c>
      <c r="J23" s="38" t="s">
        <v>1308</v>
      </c>
      <c r="K23" s="38" t="s">
        <v>1309</v>
      </c>
      <c r="L23" s="38" t="s">
        <v>1310</v>
      </c>
      <c r="M23" s="38" t="s">
        <v>1311</v>
      </c>
      <c r="N23" s="38" t="s">
        <v>1312</v>
      </c>
      <c r="O23" s="40" t="s">
        <v>1313</v>
      </c>
      <c r="P23" s="41">
        <v>4</v>
      </c>
      <c r="Q23" s="43"/>
    </row>
    <row r="24" spans="1:17" ht="39">
      <c r="A24" s="44">
        <v>17</v>
      </c>
      <c r="B24" s="45" t="s">
        <v>1314</v>
      </c>
      <c r="C24" s="19" t="s">
        <v>1315</v>
      </c>
      <c r="D24" s="19"/>
      <c r="E24" s="46">
        <v>1000</v>
      </c>
      <c r="F24" s="46">
        <v>1000</v>
      </c>
      <c r="G24" s="19" t="s">
        <v>1316</v>
      </c>
      <c r="H24" s="47" t="s">
        <v>1317</v>
      </c>
      <c r="I24" s="48" t="s">
        <v>1318</v>
      </c>
      <c r="J24" s="19" t="s">
        <v>1319</v>
      </c>
      <c r="K24" s="38" t="s">
        <v>1320</v>
      </c>
      <c r="L24" s="38" t="s">
        <v>1321</v>
      </c>
      <c r="M24" s="19" t="s">
        <v>1322</v>
      </c>
      <c r="N24" s="19" t="s">
        <v>1323</v>
      </c>
      <c r="O24" s="48" t="s">
        <v>1324</v>
      </c>
      <c r="P24" s="49">
        <v>4</v>
      </c>
      <c r="Q24" s="43"/>
    </row>
    <row r="25" spans="2:16" ht="19.5">
      <c r="B25" s="50" t="s">
        <v>1325</v>
      </c>
      <c r="C25" s="51"/>
      <c r="D25" s="51"/>
      <c r="E25" s="52">
        <f>SUM(E8:E24)</f>
        <v>12267000</v>
      </c>
      <c r="F25" s="52">
        <f>SUM(F8:F24)</f>
        <v>12517000</v>
      </c>
      <c r="J25" s="53"/>
      <c r="K25" s="51"/>
      <c r="L25" s="51"/>
      <c r="N25" s="51"/>
      <c r="P25" s="51"/>
    </row>
    <row r="26" ht="15">
      <c r="A26" s="25"/>
    </row>
    <row r="27" spans="2:17" s="25" customFormat="1" ht="19.5">
      <c r="B27" s="362" t="s">
        <v>1326</v>
      </c>
      <c r="C27" s="362"/>
      <c r="D27" s="362"/>
      <c r="E27" s="362"/>
      <c r="F27" s="362"/>
      <c r="G27" s="362"/>
      <c r="H27" s="362"/>
      <c r="I27" s="362"/>
      <c r="J27" s="362"/>
      <c r="K27" s="362"/>
      <c r="L27" s="362"/>
      <c r="M27" s="362"/>
      <c r="N27" s="362"/>
      <c r="O27" s="362"/>
      <c r="P27" s="362"/>
      <c r="Q27" s="362"/>
    </row>
    <row r="28" spans="1:17" s="25" customFormat="1" ht="19.5">
      <c r="A28" s="1"/>
      <c r="B28" s="362" t="s">
        <v>1327</v>
      </c>
      <c r="C28" s="362"/>
      <c r="D28" s="362"/>
      <c r="E28" s="362"/>
      <c r="F28" s="362"/>
      <c r="G28" s="362"/>
      <c r="H28" s="362"/>
      <c r="I28" s="362"/>
      <c r="J28" s="362"/>
      <c r="K28" s="362"/>
      <c r="L28" s="362"/>
      <c r="M28" s="362"/>
      <c r="N28" s="362"/>
      <c r="O28" s="362"/>
      <c r="P28" s="362"/>
      <c r="Q28" s="362"/>
    </row>
    <row r="29" spans="2:27" ht="19.5">
      <c r="B29" s="358" t="s">
        <v>1328</v>
      </c>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row>
    <row r="31" ht="19.5">
      <c r="J31" s="56"/>
    </row>
    <row r="32" ht="12.75">
      <c r="B32" s="28" t="s">
        <v>1329</v>
      </c>
    </row>
    <row r="33" spans="2:10" ht="19.5">
      <c r="B33" s="28" t="s">
        <v>1330</v>
      </c>
      <c r="J33" s="57"/>
    </row>
    <row r="34" ht="12.75">
      <c r="B34" s="28" t="s">
        <v>1331</v>
      </c>
    </row>
    <row r="35" ht="12.75">
      <c r="B35" s="28" t="s">
        <v>1332</v>
      </c>
    </row>
    <row r="36" ht="12.75">
      <c r="B36" s="28" t="s">
        <v>1333</v>
      </c>
    </row>
    <row r="37" ht="12.75">
      <c r="B37" s="58" t="s">
        <v>1334</v>
      </c>
    </row>
    <row r="38" ht="12.75">
      <c r="B38" s="58" t="s">
        <v>1335</v>
      </c>
    </row>
  </sheetData>
  <sheetProtection/>
  <mergeCells count="6">
    <mergeCell ref="B28:Q28"/>
    <mergeCell ref="B29:AA29"/>
    <mergeCell ref="A1:O3"/>
    <mergeCell ref="A4:O5"/>
    <mergeCell ref="D6:F6"/>
    <mergeCell ref="B27:Q27"/>
  </mergeCells>
  <printOptions/>
  <pageMargins left="0.75" right="0.75" top="1" bottom="1" header="0.5" footer="0.5"/>
  <pageSetup fitToHeight="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99"/>
  <sheetViews>
    <sheetView zoomScalePageLayoutView="0" workbookViewId="0" topLeftCell="C1">
      <selection activeCell="D6" sqref="D6"/>
    </sheetView>
  </sheetViews>
  <sheetFormatPr defaultColWidth="9.00390625" defaultRowHeight="12.75"/>
  <cols>
    <col min="1" max="1" width="4.8515625" style="59" customWidth="1"/>
    <col min="2" max="2" width="22.7109375" style="59" customWidth="1"/>
    <col min="3" max="4" width="19.57421875" style="59" customWidth="1"/>
    <col min="5" max="5" width="12.7109375" style="59" customWidth="1"/>
    <col min="6" max="6" width="16.28125" style="59" customWidth="1"/>
    <col min="7" max="7" width="12.00390625" style="59" customWidth="1"/>
    <col min="8" max="8" width="19.8515625" style="59" customWidth="1"/>
    <col min="9" max="9" width="12.00390625" style="59" customWidth="1"/>
    <col min="10" max="10" width="19.00390625" style="59" customWidth="1"/>
    <col min="11" max="11" width="17.421875" style="59" customWidth="1"/>
    <col min="12" max="12" width="17.140625" style="59" customWidth="1"/>
    <col min="13" max="13" width="22.421875" style="59" customWidth="1"/>
    <col min="14" max="14" width="12.00390625" style="59" customWidth="1"/>
    <col min="15" max="15" width="15.421875" style="59" customWidth="1"/>
    <col min="16" max="16" width="12.00390625" style="59" customWidth="1"/>
  </cols>
  <sheetData>
    <row r="1" spans="1:16" ht="25.5">
      <c r="A1" s="363" t="s">
        <v>1336</v>
      </c>
      <c r="B1" s="363"/>
      <c r="C1" s="363"/>
      <c r="D1" s="363"/>
      <c r="E1" s="363"/>
      <c r="F1" s="363"/>
      <c r="G1" s="363"/>
      <c r="H1" s="363"/>
      <c r="I1" s="363"/>
      <c r="J1" s="363"/>
      <c r="K1" s="363"/>
      <c r="L1" s="363"/>
      <c r="M1" s="363"/>
      <c r="N1" s="363"/>
      <c r="O1" s="363"/>
      <c r="P1" s="60"/>
    </row>
    <row r="2" spans="1:16" ht="12.75">
      <c r="A2" s="363"/>
      <c r="B2" s="363"/>
      <c r="C2" s="363"/>
      <c r="D2" s="363"/>
      <c r="E2" s="363"/>
      <c r="F2" s="363"/>
      <c r="G2" s="363"/>
      <c r="H2" s="363"/>
      <c r="I2" s="363"/>
      <c r="J2" s="363"/>
      <c r="K2" s="363"/>
      <c r="L2" s="363"/>
      <c r="M2" s="363"/>
      <c r="N2" s="363"/>
      <c r="O2" s="363"/>
      <c r="P2" s="61"/>
    </row>
    <row r="3" spans="1:16" ht="12.75">
      <c r="A3" s="363"/>
      <c r="B3" s="363"/>
      <c r="C3" s="363"/>
      <c r="D3" s="363"/>
      <c r="E3" s="363"/>
      <c r="F3" s="363"/>
      <c r="G3" s="363"/>
      <c r="H3" s="363"/>
      <c r="I3" s="363"/>
      <c r="J3" s="363"/>
      <c r="K3" s="363"/>
      <c r="L3" s="363"/>
      <c r="M3" s="363"/>
      <c r="N3" s="363"/>
      <c r="O3" s="363"/>
      <c r="P3" s="61"/>
    </row>
    <row r="4" spans="1:16" ht="19.5">
      <c r="A4" s="364" t="s">
        <v>1337</v>
      </c>
      <c r="B4" s="364"/>
      <c r="C4" s="364"/>
      <c r="D4" s="364"/>
      <c r="E4" s="364"/>
      <c r="F4" s="364"/>
      <c r="G4" s="364"/>
      <c r="H4" s="364"/>
      <c r="I4" s="364"/>
      <c r="J4" s="365" t="s">
        <v>1338</v>
      </c>
      <c r="K4" s="365"/>
      <c r="L4" s="365"/>
      <c r="M4" s="365"/>
      <c r="N4" s="365"/>
      <c r="O4" s="365"/>
      <c r="P4" s="365"/>
    </row>
    <row r="5" spans="1:16" ht="12.75">
      <c r="A5" s="62"/>
      <c r="B5" s="62"/>
      <c r="C5" s="62"/>
      <c r="D5" s="62"/>
      <c r="E5" s="62"/>
      <c r="F5" s="62"/>
      <c r="G5" s="62"/>
      <c r="H5" s="62"/>
      <c r="I5" s="62"/>
      <c r="J5" s="62"/>
      <c r="K5" s="62"/>
      <c r="L5" s="62"/>
      <c r="M5" s="62"/>
      <c r="N5" s="62"/>
      <c r="O5" s="62"/>
      <c r="P5" s="61"/>
    </row>
    <row r="6" spans="1:16" ht="58.5">
      <c r="A6" s="63" t="s">
        <v>1339</v>
      </c>
      <c r="B6" s="64" t="s">
        <v>1340</v>
      </c>
      <c r="C6" s="65" t="s">
        <v>1341</v>
      </c>
      <c r="D6" s="366" t="s">
        <v>1342</v>
      </c>
      <c r="E6" s="366"/>
      <c r="F6" s="366"/>
      <c r="G6" s="65" t="s">
        <v>1343</v>
      </c>
      <c r="H6" s="65" t="s">
        <v>1344</v>
      </c>
      <c r="I6" s="65" t="s">
        <v>1345</v>
      </c>
      <c r="J6" s="65" t="s">
        <v>1346</v>
      </c>
      <c r="K6" s="65" t="s">
        <v>1347</v>
      </c>
      <c r="L6" s="65" t="s">
        <v>1348</v>
      </c>
      <c r="M6" s="65" t="s">
        <v>1349</v>
      </c>
      <c r="N6" s="65" t="s">
        <v>1350</v>
      </c>
      <c r="O6" s="65" t="s">
        <v>1351</v>
      </c>
      <c r="P6" s="66" t="s">
        <v>1352</v>
      </c>
    </row>
    <row r="7" spans="1:16" ht="19.5">
      <c r="A7" s="67"/>
      <c r="B7" s="67"/>
      <c r="C7" s="68"/>
      <c r="D7" s="68" t="s">
        <v>1353</v>
      </c>
      <c r="E7" s="68" t="s">
        <v>1354</v>
      </c>
      <c r="F7" s="68" t="s">
        <v>1355</v>
      </c>
      <c r="G7" s="68"/>
      <c r="H7" s="68"/>
      <c r="I7" s="68"/>
      <c r="J7" s="68"/>
      <c r="K7" s="68"/>
      <c r="L7" s="68"/>
      <c r="M7" s="68"/>
      <c r="N7" s="68"/>
      <c r="O7" s="68"/>
      <c r="P7" s="69"/>
    </row>
    <row r="8" spans="1:16" ht="39">
      <c r="A8" s="70">
        <v>1</v>
      </c>
      <c r="B8" s="70" t="s">
        <v>1356</v>
      </c>
      <c r="C8" s="71" t="s">
        <v>1357</v>
      </c>
      <c r="D8" s="71"/>
      <c r="E8" s="71">
        <v>40</v>
      </c>
      <c r="F8" s="72">
        <v>0</v>
      </c>
      <c r="G8" s="72" t="s">
        <v>1358</v>
      </c>
      <c r="H8" s="73" t="s">
        <v>1359</v>
      </c>
      <c r="I8" s="74" t="s">
        <v>1360</v>
      </c>
      <c r="J8" s="74" t="s">
        <v>1361</v>
      </c>
      <c r="K8" s="72" t="s">
        <v>1362</v>
      </c>
      <c r="L8" s="72" t="s">
        <v>1363</v>
      </c>
      <c r="M8" s="74" t="s">
        <v>1364</v>
      </c>
      <c r="N8" s="75" t="s">
        <v>1365</v>
      </c>
      <c r="O8" s="72" t="s">
        <v>1366</v>
      </c>
      <c r="P8" s="76">
        <v>4</v>
      </c>
    </row>
    <row r="9" spans="1:16" ht="39">
      <c r="A9" s="70">
        <v>2</v>
      </c>
      <c r="B9" s="70" t="s">
        <v>1367</v>
      </c>
      <c r="C9" s="71" t="s">
        <v>1368</v>
      </c>
      <c r="D9" s="71"/>
      <c r="E9" s="71">
        <v>20</v>
      </c>
      <c r="F9" s="72">
        <v>0</v>
      </c>
      <c r="G9" s="72" t="s">
        <v>1369</v>
      </c>
      <c r="H9" s="73" t="s">
        <v>1370</v>
      </c>
      <c r="I9" s="74" t="s">
        <v>1371</v>
      </c>
      <c r="J9" s="74" t="s">
        <v>1372</v>
      </c>
      <c r="K9" s="72" t="s">
        <v>1373</v>
      </c>
      <c r="L9" s="72" t="s">
        <v>1374</v>
      </c>
      <c r="M9" s="74" t="s">
        <v>1375</v>
      </c>
      <c r="N9" s="72" t="s">
        <v>1376</v>
      </c>
      <c r="O9" s="72" t="s">
        <v>1377</v>
      </c>
      <c r="P9" s="76">
        <v>4</v>
      </c>
    </row>
    <row r="10" spans="1:16" ht="39">
      <c r="A10" s="70">
        <v>3</v>
      </c>
      <c r="B10" s="70" t="s">
        <v>1378</v>
      </c>
      <c r="C10" s="71" t="s">
        <v>1379</v>
      </c>
      <c r="D10" s="71"/>
      <c r="E10" s="71">
        <v>20</v>
      </c>
      <c r="F10" s="72">
        <v>0</v>
      </c>
      <c r="G10" s="72" t="s">
        <v>1380</v>
      </c>
      <c r="H10" s="73" t="s">
        <v>1381</v>
      </c>
      <c r="I10" s="74" t="s">
        <v>1382</v>
      </c>
      <c r="J10" s="74" t="s">
        <v>1383</v>
      </c>
      <c r="K10" s="72" t="s">
        <v>1384</v>
      </c>
      <c r="L10" s="72" t="s">
        <v>1385</v>
      </c>
      <c r="M10" s="74" t="s">
        <v>1386</v>
      </c>
      <c r="N10" s="72" t="s">
        <v>1387</v>
      </c>
      <c r="O10" s="72" t="s">
        <v>1388</v>
      </c>
      <c r="P10" s="76">
        <v>4</v>
      </c>
    </row>
    <row r="11" spans="1:16" ht="78">
      <c r="A11" s="70">
        <v>4</v>
      </c>
      <c r="B11" s="70" t="s">
        <v>1389</v>
      </c>
      <c r="C11" s="71" t="s">
        <v>1390</v>
      </c>
      <c r="D11" s="71"/>
      <c r="E11" s="77">
        <v>410000</v>
      </c>
      <c r="F11" s="78">
        <v>250000000</v>
      </c>
      <c r="G11" s="72" t="s">
        <v>1391</v>
      </c>
      <c r="H11" s="74" t="s">
        <v>1392</v>
      </c>
      <c r="I11" s="74" t="s">
        <v>1393</v>
      </c>
      <c r="J11" s="74" t="s">
        <v>1394</v>
      </c>
      <c r="K11" s="72">
        <v>1000</v>
      </c>
      <c r="L11" s="72" t="s">
        <v>1395</v>
      </c>
      <c r="M11" s="74" t="s">
        <v>1396</v>
      </c>
      <c r="N11" s="72" t="s">
        <v>1397</v>
      </c>
      <c r="O11" s="79" t="s">
        <v>1398</v>
      </c>
      <c r="P11" s="76" t="s">
        <v>1399</v>
      </c>
    </row>
    <row r="12" spans="1:16" ht="97.5">
      <c r="A12" s="70">
        <v>5</v>
      </c>
      <c r="B12" s="70" t="s">
        <v>1400</v>
      </c>
      <c r="C12" s="71" t="s">
        <v>1401</v>
      </c>
      <c r="D12" s="71"/>
      <c r="E12" s="77">
        <v>205000</v>
      </c>
      <c r="F12" s="78">
        <v>2000000000</v>
      </c>
      <c r="G12" s="72" t="s">
        <v>1402</v>
      </c>
      <c r="H12" s="74" t="s">
        <v>1403</v>
      </c>
      <c r="I12" s="74" t="s">
        <v>1404</v>
      </c>
      <c r="J12" s="74" t="s">
        <v>1405</v>
      </c>
      <c r="K12" s="72" t="s">
        <v>1406</v>
      </c>
      <c r="L12" s="72" t="s">
        <v>1407</v>
      </c>
      <c r="M12" s="74" t="s">
        <v>1408</v>
      </c>
      <c r="N12" s="72" t="s">
        <v>1409</v>
      </c>
      <c r="O12" s="79" t="s">
        <v>1410</v>
      </c>
      <c r="P12" s="76" t="s">
        <v>1411</v>
      </c>
    </row>
    <row r="13" spans="1:16" ht="39">
      <c r="A13" s="70">
        <v>6</v>
      </c>
      <c r="B13" s="70" t="s">
        <v>1412</v>
      </c>
      <c r="C13" s="71" t="s">
        <v>1413</v>
      </c>
      <c r="D13" s="71"/>
      <c r="E13" s="71">
        <v>60</v>
      </c>
      <c r="F13" s="72">
        <v>0</v>
      </c>
      <c r="G13" s="72" t="s">
        <v>1414</v>
      </c>
      <c r="H13" s="74" t="s">
        <v>1415</v>
      </c>
      <c r="I13" s="74" t="s">
        <v>1416</v>
      </c>
      <c r="J13" s="74" t="s">
        <v>1417</v>
      </c>
      <c r="K13" s="72" t="s">
        <v>1418</v>
      </c>
      <c r="L13" s="72" t="s">
        <v>1419</v>
      </c>
      <c r="M13" s="74" t="s">
        <v>1420</v>
      </c>
      <c r="N13" s="72" t="s">
        <v>1421</v>
      </c>
      <c r="O13" s="72" t="s">
        <v>1422</v>
      </c>
      <c r="P13" s="76">
        <v>4</v>
      </c>
    </row>
    <row r="14" spans="1:16" ht="39">
      <c r="A14" s="80">
        <v>7</v>
      </c>
      <c r="B14" s="80" t="s">
        <v>1423</v>
      </c>
      <c r="C14" s="81" t="s">
        <v>1424</v>
      </c>
      <c r="D14" s="81"/>
      <c r="E14" s="82">
        <v>300</v>
      </c>
      <c r="F14" s="83">
        <v>0</v>
      </c>
      <c r="G14" s="83" t="s">
        <v>1425</v>
      </c>
      <c r="H14" s="84" t="s">
        <v>1426</v>
      </c>
      <c r="I14" s="84" t="s">
        <v>1427</v>
      </c>
      <c r="J14" s="85" t="s">
        <v>1428</v>
      </c>
      <c r="K14" s="83" t="s">
        <v>1429</v>
      </c>
      <c r="L14" s="83" t="s">
        <v>1430</v>
      </c>
      <c r="M14" s="85" t="s">
        <v>1431</v>
      </c>
      <c r="N14" s="83" t="s">
        <v>1432</v>
      </c>
      <c r="O14" s="83" t="s">
        <v>1433</v>
      </c>
      <c r="P14" s="86" t="s">
        <v>1434</v>
      </c>
    </row>
    <row r="15" spans="5:6" ht="19.5">
      <c r="E15" s="87">
        <f>SUM(E8:E14)</f>
        <v>615440</v>
      </c>
      <c r="F15" s="87">
        <f>SUM(F8:F14)</f>
        <v>2250000000</v>
      </c>
    </row>
    <row r="16" spans="1:2" ht="12.75">
      <c r="A16" s="370" t="s">
        <v>1435</v>
      </c>
      <c r="B16" s="370"/>
    </row>
    <row r="17" spans="1:16" ht="16.5">
      <c r="A17" s="88">
        <v>1</v>
      </c>
      <c r="B17" s="371" t="s">
        <v>1436</v>
      </c>
      <c r="C17" s="371"/>
      <c r="D17" s="371"/>
      <c r="E17" s="371"/>
      <c r="F17" s="88"/>
      <c r="G17" s="372" t="s">
        <v>1437</v>
      </c>
      <c r="H17" s="372"/>
      <c r="I17" s="372"/>
      <c r="J17" s="88"/>
      <c r="K17" s="88"/>
      <c r="L17" s="88"/>
      <c r="M17" s="88"/>
      <c r="N17" s="88"/>
      <c r="O17" s="88"/>
      <c r="P17" s="88"/>
    </row>
    <row r="18" spans="1:16" ht="7.5" customHeight="1">
      <c r="A18" s="88"/>
      <c r="B18" s="89"/>
      <c r="C18" s="88"/>
      <c r="D18" s="88"/>
      <c r="E18" s="88"/>
      <c r="F18" s="88"/>
      <c r="G18" s="90"/>
      <c r="H18" s="88"/>
      <c r="I18" s="88"/>
      <c r="J18" s="88"/>
      <c r="K18" s="88"/>
      <c r="L18" s="88"/>
      <c r="M18" s="88"/>
      <c r="N18" s="88"/>
      <c r="O18" s="88"/>
      <c r="P18" s="88"/>
    </row>
    <row r="19" spans="1:16" ht="16.5">
      <c r="A19" s="88">
        <v>2</v>
      </c>
      <c r="B19" s="367" t="s">
        <v>1438</v>
      </c>
      <c r="C19" s="367"/>
      <c r="D19" s="367"/>
      <c r="E19" s="367"/>
      <c r="F19" s="88"/>
      <c r="G19" s="368" t="s">
        <v>1439</v>
      </c>
      <c r="H19" s="368"/>
      <c r="I19" s="368"/>
      <c r="J19" s="88"/>
      <c r="K19" s="88"/>
      <c r="L19" s="88"/>
      <c r="M19" s="88"/>
      <c r="N19" s="88"/>
      <c r="O19" s="88"/>
      <c r="P19" s="88"/>
    </row>
    <row r="20" spans="1:16" ht="7.5" customHeight="1">
      <c r="A20" s="88"/>
      <c r="B20" s="91"/>
      <c r="C20" s="88"/>
      <c r="D20" s="88"/>
      <c r="E20" s="88"/>
      <c r="F20" s="88"/>
      <c r="G20" s="92"/>
      <c r="H20" s="88"/>
      <c r="I20" s="88"/>
      <c r="J20" s="88"/>
      <c r="K20" s="88"/>
      <c r="L20" s="88"/>
      <c r="M20" s="88"/>
      <c r="N20" s="88"/>
      <c r="O20" s="88"/>
      <c r="P20" s="88"/>
    </row>
    <row r="21" spans="1:16" ht="16.5">
      <c r="A21" s="88">
        <v>3</v>
      </c>
      <c r="B21" s="367" t="s">
        <v>1440</v>
      </c>
      <c r="C21" s="367"/>
      <c r="D21" s="367"/>
      <c r="E21" s="367"/>
      <c r="F21" s="88"/>
      <c r="G21" s="368" t="s">
        <v>1441</v>
      </c>
      <c r="H21" s="368"/>
      <c r="I21" s="368"/>
      <c r="J21" s="88"/>
      <c r="K21" s="88"/>
      <c r="L21" s="88"/>
      <c r="M21" s="88"/>
      <c r="N21" s="88"/>
      <c r="O21" s="88"/>
      <c r="P21" s="88"/>
    </row>
    <row r="22" spans="1:16" ht="7.5" customHeight="1">
      <c r="A22" s="88"/>
      <c r="B22" s="91"/>
      <c r="C22" s="88"/>
      <c r="D22" s="88"/>
      <c r="E22" s="88"/>
      <c r="F22" s="88"/>
      <c r="G22" s="93"/>
      <c r="H22" s="94"/>
      <c r="I22" s="94"/>
      <c r="J22" s="88"/>
      <c r="K22" s="88"/>
      <c r="L22" s="88"/>
      <c r="M22" s="88"/>
      <c r="N22" s="88"/>
      <c r="O22" s="88"/>
      <c r="P22" s="88"/>
    </row>
    <row r="23" spans="1:16" ht="16.5">
      <c r="A23" s="88">
        <v>4</v>
      </c>
      <c r="B23" s="367" t="s">
        <v>1442</v>
      </c>
      <c r="C23" s="367"/>
      <c r="D23" s="367"/>
      <c r="E23" s="367"/>
      <c r="F23" s="88"/>
      <c r="G23" s="369" t="s">
        <v>1443</v>
      </c>
      <c r="H23" s="369"/>
      <c r="I23" s="369"/>
      <c r="J23" s="88"/>
      <c r="K23" s="88"/>
      <c r="L23" s="88"/>
      <c r="M23" s="88"/>
      <c r="N23" s="88"/>
      <c r="O23" s="88"/>
      <c r="P23" s="88"/>
    </row>
    <row r="24" spans="1:16" ht="7.5" customHeight="1">
      <c r="A24" s="88"/>
      <c r="B24" s="91"/>
      <c r="C24" s="91"/>
      <c r="D24" s="91"/>
      <c r="E24" s="91"/>
      <c r="F24" s="88"/>
      <c r="G24" s="94"/>
      <c r="H24" s="94"/>
      <c r="I24" s="94"/>
      <c r="J24" s="88"/>
      <c r="K24" s="88"/>
      <c r="L24" s="88"/>
      <c r="M24" s="88"/>
      <c r="N24" s="88"/>
      <c r="O24" s="88"/>
      <c r="P24" s="88"/>
    </row>
    <row r="25" spans="1:16" ht="16.5">
      <c r="A25" s="88">
        <v>5</v>
      </c>
      <c r="B25" s="367" t="s">
        <v>1444</v>
      </c>
      <c r="C25" s="367"/>
      <c r="D25" s="367"/>
      <c r="E25" s="367"/>
      <c r="F25" s="88"/>
      <c r="G25" s="369" t="s">
        <v>1445</v>
      </c>
      <c r="H25" s="369"/>
      <c r="I25" s="369"/>
      <c r="J25" s="88"/>
      <c r="K25" s="88"/>
      <c r="L25" s="88"/>
      <c r="M25" s="88"/>
      <c r="N25" s="88"/>
      <c r="O25" s="88"/>
      <c r="P25" s="88"/>
    </row>
    <row r="26" spans="1:16" ht="7.5" customHeight="1">
      <c r="A26" s="88"/>
      <c r="B26" s="91"/>
      <c r="C26" s="91"/>
      <c r="D26" s="91"/>
      <c r="E26" s="91"/>
      <c r="F26" s="88"/>
      <c r="G26" s="93"/>
      <c r="H26" s="94"/>
      <c r="I26" s="94"/>
      <c r="J26" s="88"/>
      <c r="K26" s="88"/>
      <c r="L26" s="88"/>
      <c r="M26" s="88"/>
      <c r="N26" s="88"/>
      <c r="O26" s="88"/>
      <c r="P26" s="88"/>
    </row>
    <row r="27" spans="1:16" ht="15">
      <c r="A27" s="88">
        <v>6</v>
      </c>
      <c r="B27" s="367" t="s">
        <v>1446</v>
      </c>
      <c r="C27" s="367"/>
      <c r="D27" s="367"/>
      <c r="E27" s="367"/>
      <c r="F27" s="88"/>
      <c r="G27" s="375" t="s">
        <v>1447</v>
      </c>
      <c r="H27" s="375"/>
      <c r="I27" s="375"/>
      <c r="J27" s="88"/>
      <c r="K27" s="88"/>
      <c r="L27" s="88"/>
      <c r="M27" s="88"/>
      <c r="N27" s="88"/>
      <c r="O27" s="88"/>
      <c r="P27" s="88"/>
    </row>
    <row r="28" spans="1:16" ht="7.5" customHeight="1">
      <c r="A28" s="88"/>
      <c r="B28" s="91"/>
      <c r="C28" s="91"/>
      <c r="D28" s="91"/>
      <c r="E28" s="91"/>
      <c r="F28" s="88"/>
      <c r="G28" s="88"/>
      <c r="H28" s="88"/>
      <c r="I28" s="88"/>
      <c r="J28" s="88"/>
      <c r="K28" s="88"/>
      <c r="L28" s="88"/>
      <c r="M28" s="88"/>
      <c r="N28" s="88"/>
      <c r="O28" s="88"/>
      <c r="P28" s="88"/>
    </row>
    <row r="29" spans="1:16" ht="7.5" customHeight="1">
      <c r="A29" s="88"/>
      <c r="B29" s="88"/>
      <c r="C29" s="88"/>
      <c r="D29" s="88"/>
      <c r="E29" s="88"/>
      <c r="F29" s="88"/>
      <c r="G29" s="88"/>
      <c r="H29" s="88"/>
      <c r="I29" s="88"/>
      <c r="J29" s="88"/>
      <c r="K29" s="88"/>
      <c r="L29" s="88"/>
      <c r="M29" s="88"/>
      <c r="N29" s="88"/>
      <c r="O29" s="88"/>
      <c r="P29" s="88"/>
    </row>
    <row r="30" spans="1:16" ht="15">
      <c r="A30" s="94"/>
      <c r="B30" s="373" t="s">
        <v>1448</v>
      </c>
      <c r="C30" s="373"/>
      <c r="D30" s="373"/>
      <c r="E30" s="373"/>
      <c r="F30" s="88"/>
      <c r="J30" s="94"/>
      <c r="K30" s="94"/>
      <c r="L30" s="94"/>
      <c r="M30" s="94"/>
      <c r="N30" s="94"/>
      <c r="O30" s="94"/>
      <c r="P30" s="94"/>
    </row>
    <row r="31" spans="1:16" ht="7.5" customHeight="1">
      <c r="A31" s="94"/>
      <c r="B31" s="95"/>
      <c r="C31" s="94"/>
      <c r="D31" s="94"/>
      <c r="E31" s="94"/>
      <c r="F31" s="88"/>
      <c r="G31" s="88"/>
      <c r="H31" s="88"/>
      <c r="I31" s="88"/>
      <c r="J31" s="94"/>
      <c r="K31" s="94"/>
      <c r="L31" s="94"/>
      <c r="M31" s="94"/>
      <c r="N31" s="94"/>
      <c r="O31" s="94"/>
      <c r="P31" s="94"/>
    </row>
    <row r="32" spans="1:16" ht="15">
      <c r="A32" s="94"/>
      <c r="B32" s="373" t="s">
        <v>1449</v>
      </c>
      <c r="C32" s="373"/>
      <c r="D32" s="373"/>
      <c r="E32" s="373"/>
      <c r="F32" s="88"/>
      <c r="H32" s="88"/>
      <c r="I32" s="88"/>
      <c r="J32" s="94"/>
      <c r="K32" s="94"/>
      <c r="L32" s="94"/>
      <c r="M32" s="94"/>
      <c r="N32" s="94"/>
      <c r="O32" s="94"/>
      <c r="P32" s="94"/>
    </row>
    <row r="33" spans="1:16" ht="7.5" customHeight="1">
      <c r="A33" s="94"/>
      <c r="B33" s="95"/>
      <c r="C33" s="94"/>
      <c r="D33" s="94"/>
      <c r="E33" s="94"/>
      <c r="F33" s="88"/>
      <c r="J33" s="94"/>
      <c r="K33" s="94"/>
      <c r="L33" s="94"/>
      <c r="M33" s="94"/>
      <c r="N33" s="94"/>
      <c r="O33" s="94"/>
      <c r="P33" s="94"/>
    </row>
    <row r="34" spans="1:16" ht="15">
      <c r="A34" s="88"/>
      <c r="B34" s="373" t="s">
        <v>1450</v>
      </c>
      <c r="C34" s="373"/>
      <c r="D34" s="373"/>
      <c r="E34" s="373"/>
      <c r="F34" s="88"/>
      <c r="J34" s="94"/>
      <c r="K34" s="94"/>
      <c r="L34" s="94"/>
      <c r="M34" s="94"/>
      <c r="N34" s="94"/>
      <c r="O34" s="94"/>
      <c r="P34" s="94"/>
    </row>
    <row r="35" spans="1:16" ht="12.75">
      <c r="A35" s="88"/>
      <c r="B35" s="88"/>
      <c r="C35" s="88"/>
      <c r="D35" s="88"/>
      <c r="E35" s="88"/>
      <c r="F35" s="88"/>
      <c r="J35" s="88"/>
      <c r="K35" s="88"/>
      <c r="L35" s="88"/>
      <c r="M35" s="88"/>
      <c r="N35" s="88"/>
      <c r="O35" s="88"/>
      <c r="P35" s="88"/>
    </row>
    <row r="36" spans="1:16" ht="12.75">
      <c r="A36" s="88"/>
      <c r="B36" s="88"/>
      <c r="C36" s="88"/>
      <c r="D36" s="88"/>
      <c r="E36" s="88"/>
      <c r="F36" s="88"/>
      <c r="G36" s="88"/>
      <c r="H36" s="88"/>
      <c r="I36" s="88"/>
      <c r="J36" s="88"/>
      <c r="K36" s="88"/>
      <c r="L36" s="88"/>
      <c r="M36" s="88"/>
      <c r="N36" s="88"/>
      <c r="O36" s="88"/>
      <c r="P36" s="88"/>
    </row>
    <row r="37" spans="1:16" ht="12.75">
      <c r="A37" s="88"/>
      <c r="B37" s="88"/>
      <c r="C37" s="88"/>
      <c r="D37" s="88"/>
      <c r="E37" s="88"/>
      <c r="F37" s="88"/>
      <c r="G37" s="88"/>
      <c r="H37" s="88"/>
      <c r="I37" s="88"/>
      <c r="J37" s="88"/>
      <c r="K37" s="88"/>
      <c r="L37" s="88"/>
      <c r="M37" s="88"/>
      <c r="N37" s="88"/>
      <c r="O37" s="88"/>
      <c r="P37" s="88"/>
    </row>
    <row r="38" spans="1:16" ht="16.5">
      <c r="A38" s="88"/>
      <c r="B38" s="96" t="s">
        <v>1451</v>
      </c>
      <c r="C38" s="374" t="s">
        <v>1452</v>
      </c>
      <c r="D38" s="374"/>
      <c r="E38" s="374"/>
      <c r="F38" s="88"/>
      <c r="G38" s="88"/>
      <c r="H38" s="88"/>
      <c r="I38" s="88"/>
      <c r="J38" s="88"/>
      <c r="K38" s="88"/>
      <c r="L38" s="88"/>
      <c r="M38" s="88"/>
      <c r="N38" s="88"/>
      <c r="O38" s="88"/>
      <c r="P38" s="88"/>
    </row>
    <row r="39" spans="1:16" ht="15">
      <c r="A39" s="88"/>
      <c r="B39" s="376" t="s">
        <v>1453</v>
      </c>
      <c r="C39" s="376"/>
      <c r="D39" s="376"/>
      <c r="E39" s="376"/>
      <c r="F39" s="88"/>
      <c r="G39" s="88"/>
      <c r="H39" s="88"/>
      <c r="I39" s="88"/>
      <c r="J39" s="88"/>
      <c r="K39" s="88"/>
      <c r="L39" s="88"/>
      <c r="M39" s="88"/>
      <c r="N39" s="88"/>
      <c r="O39" s="88"/>
      <c r="P39" s="88"/>
    </row>
    <row r="40" spans="1:16" ht="15">
      <c r="A40" s="88"/>
      <c r="B40" s="376" t="s">
        <v>1454</v>
      </c>
      <c r="C40" s="376"/>
      <c r="D40" s="376"/>
      <c r="E40" s="376"/>
      <c r="F40" s="88"/>
      <c r="G40" s="88"/>
      <c r="H40" s="88"/>
      <c r="I40" s="88"/>
      <c r="J40" s="88"/>
      <c r="K40" s="88"/>
      <c r="L40" s="88"/>
      <c r="M40" s="88"/>
      <c r="N40" s="88"/>
      <c r="O40" s="88"/>
      <c r="P40" s="88"/>
    </row>
    <row r="41" spans="1:16" ht="15">
      <c r="A41" s="88"/>
      <c r="B41" s="376" t="s">
        <v>1455</v>
      </c>
      <c r="C41" s="376"/>
      <c r="D41" s="376"/>
      <c r="E41" s="376"/>
      <c r="F41" s="88"/>
      <c r="G41" s="88"/>
      <c r="H41" s="88"/>
      <c r="I41" s="88"/>
      <c r="J41" s="88"/>
      <c r="K41" s="88"/>
      <c r="L41" s="88"/>
      <c r="M41" s="88"/>
      <c r="N41" s="88"/>
      <c r="O41" s="88"/>
      <c r="P41" s="88"/>
    </row>
    <row r="42" spans="1:16" ht="15">
      <c r="A42" s="88"/>
      <c r="B42" s="376" t="s">
        <v>1456</v>
      </c>
      <c r="C42" s="376"/>
      <c r="D42" s="376"/>
      <c r="E42" s="376"/>
      <c r="F42" s="88"/>
      <c r="G42" s="88"/>
      <c r="H42" s="88"/>
      <c r="I42" s="88"/>
      <c r="J42" s="88"/>
      <c r="K42" s="88"/>
      <c r="L42" s="88"/>
      <c r="M42" s="88"/>
      <c r="N42" s="88"/>
      <c r="O42" s="88"/>
      <c r="P42" s="88"/>
    </row>
    <row r="43" spans="1:16" ht="15">
      <c r="A43" s="88"/>
      <c r="B43" s="376" t="s">
        <v>1457</v>
      </c>
      <c r="C43" s="376"/>
      <c r="D43" s="376"/>
      <c r="E43" s="376"/>
      <c r="F43" s="88"/>
      <c r="G43" s="88"/>
      <c r="H43" s="88"/>
      <c r="I43" s="88"/>
      <c r="J43" s="88"/>
      <c r="K43" s="88"/>
      <c r="L43" s="88"/>
      <c r="M43" s="88"/>
      <c r="N43" s="88"/>
      <c r="O43" s="88"/>
      <c r="P43" s="88"/>
    </row>
    <row r="44" spans="1:16" ht="15">
      <c r="A44" s="88"/>
      <c r="B44" s="376" t="s">
        <v>1458</v>
      </c>
      <c r="C44" s="376"/>
      <c r="D44" s="376"/>
      <c r="E44" s="376"/>
      <c r="F44" s="88"/>
      <c r="G44" s="88"/>
      <c r="H44" s="88"/>
      <c r="I44" s="88"/>
      <c r="J44" s="88"/>
      <c r="K44" s="88"/>
      <c r="L44" s="88"/>
      <c r="M44" s="88"/>
      <c r="N44" s="88"/>
      <c r="O44" s="88"/>
      <c r="P44" s="88"/>
    </row>
    <row r="45" spans="1:16" ht="15">
      <c r="A45" s="88"/>
      <c r="B45" s="94"/>
      <c r="C45" s="94"/>
      <c r="D45" s="94"/>
      <c r="E45" s="94"/>
      <c r="F45" s="88"/>
      <c r="G45" s="88"/>
      <c r="H45" s="88"/>
      <c r="I45" s="88"/>
      <c r="J45" s="88"/>
      <c r="K45" s="88"/>
      <c r="L45" s="88"/>
      <c r="M45" s="88"/>
      <c r="N45" s="88"/>
      <c r="O45" s="88"/>
      <c r="P45" s="88"/>
    </row>
    <row r="46" spans="1:16" ht="15">
      <c r="A46" s="88"/>
      <c r="B46" s="94"/>
      <c r="C46" s="94"/>
      <c r="D46" s="94"/>
      <c r="E46" s="94"/>
      <c r="F46" s="88"/>
      <c r="G46" s="88"/>
      <c r="H46" s="88"/>
      <c r="I46" s="88"/>
      <c r="J46" s="88"/>
      <c r="K46" s="88"/>
      <c r="L46" s="88"/>
      <c r="M46" s="88"/>
      <c r="N46" s="88"/>
      <c r="O46" s="88"/>
      <c r="P46" s="88"/>
    </row>
    <row r="47" spans="1:16" ht="16.5">
      <c r="A47" s="88"/>
      <c r="B47" s="96" t="s">
        <v>1459</v>
      </c>
      <c r="C47" s="374" t="s">
        <v>1460</v>
      </c>
      <c r="D47" s="374"/>
      <c r="E47" s="374"/>
      <c r="F47" s="88"/>
      <c r="G47" s="88"/>
      <c r="H47" s="88"/>
      <c r="I47" s="88"/>
      <c r="J47" s="88"/>
      <c r="K47" s="88"/>
      <c r="L47" s="88"/>
      <c r="M47" s="88"/>
      <c r="N47" s="88"/>
      <c r="O47" s="88"/>
      <c r="P47" s="88"/>
    </row>
    <row r="48" spans="1:16" ht="15">
      <c r="A48" s="88"/>
      <c r="B48" s="377" t="s">
        <v>1461</v>
      </c>
      <c r="C48" s="377"/>
      <c r="D48" s="377"/>
      <c r="E48" s="377"/>
      <c r="F48" s="88"/>
      <c r="G48" s="88"/>
      <c r="H48" s="88"/>
      <c r="I48" s="88"/>
      <c r="J48" s="88"/>
      <c r="K48" s="88"/>
      <c r="L48" s="88"/>
      <c r="M48" s="88"/>
      <c r="N48" s="88"/>
      <c r="O48" s="88"/>
      <c r="P48" s="88"/>
    </row>
    <row r="49" spans="1:16" ht="15">
      <c r="A49" s="88"/>
      <c r="B49" s="377" t="s">
        <v>1462</v>
      </c>
      <c r="C49" s="377"/>
      <c r="D49" s="377"/>
      <c r="E49" s="377"/>
      <c r="F49" s="88"/>
      <c r="G49" s="88"/>
      <c r="H49" s="88"/>
      <c r="I49" s="88"/>
      <c r="J49" s="88"/>
      <c r="K49" s="88"/>
      <c r="L49" s="88"/>
      <c r="M49" s="88"/>
      <c r="N49" s="88"/>
      <c r="O49" s="88"/>
      <c r="P49" s="88"/>
    </row>
    <row r="50" spans="1:16" ht="15">
      <c r="A50" s="88"/>
      <c r="B50" s="377" t="s">
        <v>1463</v>
      </c>
      <c r="C50" s="377"/>
      <c r="D50" s="377"/>
      <c r="E50" s="377"/>
      <c r="F50" s="88"/>
      <c r="G50" s="88"/>
      <c r="H50" s="88"/>
      <c r="I50" s="88"/>
      <c r="J50" s="88"/>
      <c r="K50" s="88"/>
      <c r="L50" s="88"/>
      <c r="M50" s="88"/>
      <c r="N50" s="88"/>
      <c r="O50" s="88"/>
      <c r="P50" s="88"/>
    </row>
    <row r="51" spans="1:16" ht="15">
      <c r="A51" s="88"/>
      <c r="B51" s="377" t="s">
        <v>1464</v>
      </c>
      <c r="C51" s="377"/>
      <c r="D51" s="377"/>
      <c r="E51" s="377"/>
      <c r="F51" s="88"/>
      <c r="G51" s="88"/>
      <c r="H51" s="88"/>
      <c r="I51" s="88"/>
      <c r="J51" s="88"/>
      <c r="K51" s="88"/>
      <c r="L51" s="88"/>
      <c r="M51" s="88"/>
      <c r="N51" s="88"/>
      <c r="O51" s="88"/>
      <c r="P51" s="88"/>
    </row>
    <row r="52" spans="1:16" ht="15">
      <c r="A52" s="88"/>
      <c r="B52" s="377" t="s">
        <v>1465</v>
      </c>
      <c r="C52" s="377"/>
      <c r="D52" s="377"/>
      <c r="E52" s="377"/>
      <c r="F52" s="88"/>
      <c r="G52" s="88"/>
      <c r="H52" s="88"/>
      <c r="I52" s="88"/>
      <c r="J52" s="88"/>
      <c r="K52" s="88"/>
      <c r="L52" s="88"/>
      <c r="M52" s="88"/>
      <c r="N52" s="88"/>
      <c r="O52" s="88"/>
      <c r="P52" s="88"/>
    </row>
    <row r="53" spans="1:16" ht="15">
      <c r="A53" s="88"/>
      <c r="B53" s="377" t="s">
        <v>1466</v>
      </c>
      <c r="C53" s="377"/>
      <c r="D53" s="377"/>
      <c r="E53" s="377"/>
      <c r="F53" s="88"/>
      <c r="G53" s="88"/>
      <c r="H53" s="88"/>
      <c r="I53" s="88"/>
      <c r="J53" s="88"/>
      <c r="K53" s="88"/>
      <c r="L53" s="88"/>
      <c r="M53" s="88"/>
      <c r="N53" s="88"/>
      <c r="O53" s="88"/>
      <c r="P53" s="88"/>
    </row>
    <row r="54" spans="1:16" ht="15">
      <c r="A54" s="88"/>
      <c r="B54" s="94"/>
      <c r="C54" s="94"/>
      <c r="D54" s="94"/>
      <c r="E54" s="94"/>
      <c r="F54" s="88"/>
      <c r="G54" s="88"/>
      <c r="H54" s="88"/>
      <c r="I54" s="88"/>
      <c r="J54" s="88"/>
      <c r="K54" s="88"/>
      <c r="L54" s="88"/>
      <c r="M54" s="88"/>
      <c r="N54" s="88"/>
      <c r="O54" s="88"/>
      <c r="P54" s="88"/>
    </row>
    <row r="55" spans="1:16" ht="15">
      <c r="A55" s="88"/>
      <c r="B55" s="94"/>
      <c r="C55" s="94"/>
      <c r="D55" s="94"/>
      <c r="E55" s="94"/>
      <c r="F55" s="88"/>
      <c r="G55" s="88"/>
      <c r="H55" s="88"/>
      <c r="I55" s="88"/>
      <c r="J55" s="88"/>
      <c r="K55" s="88"/>
      <c r="L55" s="88"/>
      <c r="M55" s="88"/>
      <c r="N55" s="88"/>
      <c r="O55" s="88"/>
      <c r="P55" s="88"/>
    </row>
    <row r="56" spans="1:16" ht="15">
      <c r="A56" s="88"/>
      <c r="B56" s="94"/>
      <c r="C56" s="94"/>
      <c r="D56" s="94"/>
      <c r="E56" s="94"/>
      <c r="F56" s="88"/>
      <c r="G56" s="88"/>
      <c r="H56" s="88"/>
      <c r="I56" s="88"/>
      <c r="J56" s="88"/>
      <c r="K56" s="88"/>
      <c r="L56" s="88"/>
      <c r="M56" s="88"/>
      <c r="N56" s="88"/>
      <c r="O56" s="88"/>
      <c r="P56" s="88"/>
    </row>
    <row r="57" spans="1:16" ht="15">
      <c r="A57" s="88"/>
      <c r="B57" s="94"/>
      <c r="C57" s="94"/>
      <c r="D57" s="94"/>
      <c r="E57" s="94"/>
      <c r="F57" s="88"/>
      <c r="G57" s="88"/>
      <c r="H57" s="88"/>
      <c r="I57" s="88"/>
      <c r="J57" s="88"/>
      <c r="K57" s="88"/>
      <c r="L57" s="88"/>
      <c r="M57" s="88"/>
      <c r="N57" s="88"/>
      <c r="O57" s="88"/>
      <c r="P57" s="88"/>
    </row>
    <row r="58" spans="1:16" ht="15">
      <c r="A58" s="88"/>
      <c r="B58" s="94"/>
      <c r="C58" s="94"/>
      <c r="D58" s="94"/>
      <c r="E58" s="94"/>
      <c r="F58" s="88"/>
      <c r="G58" s="88"/>
      <c r="H58" s="88"/>
      <c r="I58" s="88"/>
      <c r="J58" s="88"/>
      <c r="K58" s="88"/>
      <c r="L58" s="88"/>
      <c r="M58" s="88"/>
      <c r="N58" s="88"/>
      <c r="O58" s="88"/>
      <c r="P58" s="88"/>
    </row>
    <row r="59" spans="1:16" ht="15">
      <c r="A59" s="88"/>
      <c r="B59" s="94"/>
      <c r="C59" s="94"/>
      <c r="D59" s="94"/>
      <c r="E59" s="94"/>
      <c r="F59" s="88"/>
      <c r="G59" s="88"/>
      <c r="H59" s="88"/>
      <c r="I59" s="88"/>
      <c r="J59" s="88"/>
      <c r="K59" s="88"/>
      <c r="L59" s="88"/>
      <c r="M59" s="88"/>
      <c r="N59" s="88"/>
      <c r="O59" s="88"/>
      <c r="P59" s="88"/>
    </row>
    <row r="60" spans="1:16" ht="15">
      <c r="A60" s="88"/>
      <c r="B60" s="94"/>
      <c r="C60" s="94"/>
      <c r="D60" s="94"/>
      <c r="E60" s="94"/>
      <c r="F60" s="88"/>
      <c r="G60" s="88"/>
      <c r="H60" s="88"/>
      <c r="I60" s="88"/>
      <c r="J60" s="88"/>
      <c r="K60" s="88"/>
      <c r="L60" s="88"/>
      <c r="M60" s="88"/>
      <c r="N60" s="88"/>
      <c r="O60" s="88"/>
      <c r="P60" s="88"/>
    </row>
    <row r="61" spans="1:16" ht="16.5">
      <c r="A61" s="88"/>
      <c r="B61" s="96" t="s">
        <v>1467</v>
      </c>
      <c r="C61" s="374" t="s">
        <v>1468</v>
      </c>
      <c r="D61" s="374"/>
      <c r="E61" s="374"/>
      <c r="F61" s="88"/>
      <c r="G61" s="88"/>
      <c r="H61" s="88"/>
      <c r="I61" s="88"/>
      <c r="J61" s="88"/>
      <c r="K61" s="88"/>
      <c r="L61" s="88"/>
      <c r="M61" s="88"/>
      <c r="N61" s="88"/>
      <c r="O61" s="88"/>
      <c r="P61" s="88"/>
    </row>
    <row r="62" spans="1:16" ht="15">
      <c r="A62" s="88"/>
      <c r="B62" s="377" t="s">
        <v>1469</v>
      </c>
      <c r="C62" s="377"/>
      <c r="D62" s="377"/>
      <c r="E62" s="377"/>
      <c r="F62" s="88"/>
      <c r="G62" s="88"/>
      <c r="H62" s="88"/>
      <c r="I62" s="88"/>
      <c r="J62" s="88"/>
      <c r="K62" s="88"/>
      <c r="L62" s="88"/>
      <c r="M62" s="88"/>
      <c r="N62" s="88"/>
      <c r="O62" s="88"/>
      <c r="P62" s="88"/>
    </row>
    <row r="63" spans="1:16" ht="15">
      <c r="A63" s="88"/>
      <c r="B63" s="377" t="s">
        <v>1470</v>
      </c>
      <c r="C63" s="377"/>
      <c r="D63" s="377"/>
      <c r="E63" s="377"/>
      <c r="F63" s="88"/>
      <c r="G63" s="88"/>
      <c r="H63" s="88"/>
      <c r="I63" s="88"/>
      <c r="J63" s="88"/>
      <c r="K63" s="88"/>
      <c r="L63" s="88"/>
      <c r="M63" s="88"/>
      <c r="N63" s="88"/>
      <c r="O63" s="88"/>
      <c r="P63" s="88"/>
    </row>
    <row r="64" spans="1:16" ht="15">
      <c r="A64" s="88"/>
      <c r="B64" s="377" t="s">
        <v>1471</v>
      </c>
      <c r="C64" s="377"/>
      <c r="D64" s="377"/>
      <c r="E64" s="377"/>
      <c r="F64" s="88"/>
      <c r="G64" s="88"/>
      <c r="H64" s="88"/>
      <c r="I64" s="88"/>
      <c r="J64" s="88"/>
      <c r="K64" s="88"/>
      <c r="L64" s="88"/>
      <c r="M64" s="88"/>
      <c r="N64" s="88"/>
      <c r="O64" s="88"/>
      <c r="P64" s="88"/>
    </row>
    <row r="65" spans="1:16" ht="15">
      <c r="A65" s="88"/>
      <c r="B65" s="377" t="s">
        <v>1472</v>
      </c>
      <c r="C65" s="377"/>
      <c r="D65" s="377"/>
      <c r="E65" s="377"/>
      <c r="F65" s="88"/>
      <c r="G65" s="88"/>
      <c r="H65" s="88"/>
      <c r="I65" s="88"/>
      <c r="J65" s="88"/>
      <c r="K65" s="88"/>
      <c r="L65" s="88"/>
      <c r="M65" s="88"/>
      <c r="N65" s="88"/>
      <c r="O65" s="88"/>
      <c r="P65" s="88"/>
    </row>
    <row r="66" spans="1:16" ht="15">
      <c r="A66" s="88"/>
      <c r="B66" s="377" t="s">
        <v>1473</v>
      </c>
      <c r="C66" s="377"/>
      <c r="D66" s="377"/>
      <c r="E66" s="377"/>
      <c r="F66" s="88"/>
      <c r="G66" s="88"/>
      <c r="H66" s="88"/>
      <c r="I66" s="88"/>
      <c r="J66" s="88"/>
      <c r="K66" s="88"/>
      <c r="L66" s="88"/>
      <c r="M66" s="88"/>
      <c r="N66" s="88"/>
      <c r="O66" s="88"/>
      <c r="P66" s="88"/>
    </row>
    <row r="67" spans="1:16" ht="15">
      <c r="A67" s="88"/>
      <c r="B67" s="377" t="s">
        <v>1474</v>
      </c>
      <c r="C67" s="377"/>
      <c r="D67" s="377"/>
      <c r="E67" s="377"/>
      <c r="F67" s="88"/>
      <c r="G67" s="88"/>
      <c r="H67" s="88"/>
      <c r="I67" s="88"/>
      <c r="J67" s="88"/>
      <c r="K67" s="88"/>
      <c r="L67" s="88"/>
      <c r="M67" s="88"/>
      <c r="N67" s="88"/>
      <c r="O67" s="88"/>
      <c r="P67" s="88"/>
    </row>
    <row r="68" spans="1:16" ht="15">
      <c r="A68" s="88"/>
      <c r="B68" s="94"/>
      <c r="C68" s="94"/>
      <c r="D68" s="94"/>
      <c r="E68" s="94"/>
      <c r="F68" s="88"/>
      <c r="G68" s="88"/>
      <c r="H68" s="88"/>
      <c r="I68" s="88"/>
      <c r="J68" s="88"/>
      <c r="K68" s="88"/>
      <c r="L68" s="88"/>
      <c r="M68" s="88"/>
      <c r="N68" s="88"/>
      <c r="O68" s="88"/>
      <c r="P68" s="88"/>
    </row>
    <row r="69" spans="1:16" ht="15">
      <c r="A69" s="88"/>
      <c r="B69" s="94"/>
      <c r="C69" s="94"/>
      <c r="D69" s="94"/>
      <c r="E69" s="94"/>
      <c r="F69" s="88"/>
      <c r="G69" s="88"/>
      <c r="H69" s="88"/>
      <c r="I69" s="88"/>
      <c r="J69" s="88"/>
      <c r="K69" s="88"/>
      <c r="L69" s="88"/>
      <c r="M69" s="88"/>
      <c r="N69" s="88"/>
      <c r="O69" s="88"/>
      <c r="P69" s="88"/>
    </row>
    <row r="70" spans="1:16" ht="15">
      <c r="A70" s="88"/>
      <c r="B70" s="94"/>
      <c r="C70" s="94"/>
      <c r="D70" s="94"/>
      <c r="E70" s="94"/>
      <c r="F70" s="88"/>
      <c r="G70" s="88"/>
      <c r="H70" s="88"/>
      <c r="I70" s="88"/>
      <c r="J70" s="88"/>
      <c r="K70" s="88"/>
      <c r="L70" s="88"/>
      <c r="M70" s="88"/>
      <c r="N70" s="88"/>
      <c r="O70" s="88"/>
      <c r="P70" s="88"/>
    </row>
    <row r="71" spans="1:16" ht="15">
      <c r="A71" s="88"/>
      <c r="B71" s="94"/>
      <c r="C71" s="94"/>
      <c r="D71" s="94"/>
      <c r="E71" s="94"/>
      <c r="F71" s="88"/>
      <c r="G71" s="88"/>
      <c r="H71" s="88"/>
      <c r="I71" s="88"/>
      <c r="J71" s="88"/>
      <c r="K71" s="88"/>
      <c r="L71" s="88"/>
      <c r="M71" s="88"/>
      <c r="N71" s="88"/>
      <c r="O71" s="88"/>
      <c r="P71" s="88"/>
    </row>
    <row r="72" spans="1:16" ht="15">
      <c r="A72" s="88"/>
      <c r="B72" s="94"/>
      <c r="C72" s="94"/>
      <c r="D72" s="94"/>
      <c r="E72" s="94"/>
      <c r="F72" s="88"/>
      <c r="G72" s="88"/>
      <c r="H72" s="88"/>
      <c r="I72" s="88"/>
      <c r="J72" s="88"/>
      <c r="K72" s="88"/>
      <c r="L72" s="88"/>
      <c r="M72" s="88"/>
      <c r="N72" s="88"/>
      <c r="O72" s="88"/>
      <c r="P72" s="88"/>
    </row>
    <row r="73" spans="1:16" ht="15">
      <c r="A73" s="88"/>
      <c r="B73" s="94"/>
      <c r="C73" s="94"/>
      <c r="D73" s="94"/>
      <c r="E73" s="94"/>
      <c r="F73" s="88"/>
      <c r="G73" s="88"/>
      <c r="H73" s="88"/>
      <c r="I73" s="88"/>
      <c r="J73" s="88"/>
      <c r="K73" s="88"/>
      <c r="L73" s="88"/>
      <c r="M73" s="88"/>
      <c r="N73" s="88"/>
      <c r="O73" s="88"/>
      <c r="P73" s="88"/>
    </row>
    <row r="74" spans="1:16" ht="15">
      <c r="A74" s="88"/>
      <c r="B74" s="94"/>
      <c r="C74" s="94"/>
      <c r="D74" s="94"/>
      <c r="E74" s="94"/>
      <c r="F74" s="88"/>
      <c r="G74" s="88"/>
      <c r="H74" s="88"/>
      <c r="I74" s="88"/>
      <c r="J74" s="88"/>
      <c r="K74" s="88"/>
      <c r="L74" s="88"/>
      <c r="M74" s="88"/>
      <c r="N74" s="88"/>
      <c r="O74" s="88"/>
      <c r="P74" s="88"/>
    </row>
    <row r="75" spans="1:16" ht="15">
      <c r="A75" s="88"/>
      <c r="B75" s="94"/>
      <c r="C75" s="94"/>
      <c r="D75" s="94"/>
      <c r="E75" s="94"/>
      <c r="F75" s="88"/>
      <c r="G75" s="88"/>
      <c r="H75" s="88"/>
      <c r="I75" s="88"/>
      <c r="J75" s="88"/>
      <c r="K75" s="88"/>
      <c r="L75" s="88"/>
      <c r="M75" s="88"/>
      <c r="N75" s="88"/>
      <c r="O75" s="88"/>
      <c r="P75" s="88"/>
    </row>
    <row r="76" spans="1:16" ht="15">
      <c r="A76" s="88"/>
      <c r="B76" s="94"/>
      <c r="C76" s="94"/>
      <c r="D76" s="94"/>
      <c r="E76" s="94"/>
      <c r="F76" s="88"/>
      <c r="G76" s="88"/>
      <c r="H76" s="88"/>
      <c r="I76" s="88"/>
      <c r="J76" s="88"/>
      <c r="K76" s="88"/>
      <c r="L76" s="88"/>
      <c r="M76" s="88"/>
      <c r="N76" s="88"/>
      <c r="O76" s="88"/>
      <c r="P76" s="88"/>
    </row>
    <row r="77" spans="1:16" ht="16.5">
      <c r="A77" s="88"/>
      <c r="B77" s="96" t="s">
        <v>1475</v>
      </c>
      <c r="C77" s="374" t="s">
        <v>1476</v>
      </c>
      <c r="D77" s="374"/>
      <c r="E77" s="374"/>
      <c r="F77" s="88"/>
      <c r="G77" s="88"/>
      <c r="H77" s="88"/>
      <c r="I77" s="88"/>
      <c r="J77" s="88"/>
      <c r="K77" s="88"/>
      <c r="L77" s="88"/>
      <c r="M77" s="88"/>
      <c r="N77" s="88"/>
      <c r="O77" s="88"/>
      <c r="P77" s="88"/>
    </row>
    <row r="78" spans="1:16" ht="15">
      <c r="A78" s="88"/>
      <c r="B78" s="377" t="s">
        <v>1477</v>
      </c>
      <c r="C78" s="377"/>
      <c r="D78" s="377"/>
      <c r="E78" s="377"/>
      <c r="F78" s="88"/>
      <c r="G78" s="88"/>
      <c r="H78" s="88"/>
      <c r="I78" s="88"/>
      <c r="J78" s="88"/>
      <c r="K78" s="88"/>
      <c r="L78" s="88"/>
      <c r="M78" s="88"/>
      <c r="N78" s="88"/>
      <c r="O78" s="88"/>
      <c r="P78" s="88"/>
    </row>
    <row r="79" spans="1:16" ht="15">
      <c r="A79" s="88"/>
      <c r="B79" s="377" t="s">
        <v>1478</v>
      </c>
      <c r="C79" s="377"/>
      <c r="D79" s="377"/>
      <c r="E79" s="377"/>
      <c r="F79" s="88"/>
      <c r="G79" s="88"/>
      <c r="H79" s="88"/>
      <c r="I79" s="88"/>
      <c r="J79" s="88"/>
      <c r="K79" s="88"/>
      <c r="L79" s="88"/>
      <c r="M79" s="88"/>
      <c r="N79" s="88"/>
      <c r="O79" s="88"/>
      <c r="P79" s="88"/>
    </row>
    <row r="80" spans="1:16" ht="15">
      <c r="A80" s="88"/>
      <c r="B80" s="377" t="s">
        <v>1479</v>
      </c>
      <c r="C80" s="377"/>
      <c r="D80" s="377"/>
      <c r="E80" s="377"/>
      <c r="F80" s="88"/>
      <c r="G80" s="88"/>
      <c r="H80" s="88"/>
      <c r="I80" s="88"/>
      <c r="J80" s="88"/>
      <c r="K80" s="88"/>
      <c r="L80" s="88"/>
      <c r="M80" s="88"/>
      <c r="N80" s="88"/>
      <c r="O80" s="88"/>
      <c r="P80" s="88"/>
    </row>
    <row r="81" spans="1:16" ht="15">
      <c r="A81" s="88"/>
      <c r="B81" s="377" t="s">
        <v>1480</v>
      </c>
      <c r="C81" s="377"/>
      <c r="D81" s="377"/>
      <c r="E81" s="377"/>
      <c r="F81" s="88"/>
      <c r="G81" s="88"/>
      <c r="H81" s="88"/>
      <c r="I81" s="88"/>
      <c r="J81" s="88"/>
      <c r="K81" s="88"/>
      <c r="L81" s="88"/>
      <c r="M81" s="88"/>
      <c r="N81" s="88"/>
      <c r="O81" s="88"/>
      <c r="P81" s="88"/>
    </row>
    <row r="82" spans="1:16" ht="15">
      <c r="A82" s="88"/>
      <c r="B82" s="377" t="s">
        <v>1481</v>
      </c>
      <c r="C82" s="377"/>
      <c r="D82" s="377"/>
      <c r="E82" s="377"/>
      <c r="F82" s="88"/>
      <c r="G82" s="88"/>
      <c r="H82" s="88"/>
      <c r="I82" s="88"/>
      <c r="J82" s="88"/>
      <c r="K82" s="88"/>
      <c r="L82" s="88"/>
      <c r="M82" s="88"/>
      <c r="N82" s="88"/>
      <c r="O82" s="88"/>
      <c r="P82" s="88"/>
    </row>
    <row r="83" spans="1:16" ht="12.75">
      <c r="A83" s="88"/>
      <c r="B83" s="88"/>
      <c r="C83" s="88"/>
      <c r="D83" s="88"/>
      <c r="E83" s="88"/>
      <c r="F83" s="88"/>
      <c r="G83" s="88"/>
      <c r="H83" s="88"/>
      <c r="I83" s="88"/>
      <c r="J83" s="88"/>
      <c r="K83" s="88"/>
      <c r="L83" s="88"/>
      <c r="M83" s="88"/>
      <c r="N83" s="88"/>
      <c r="O83" s="88"/>
      <c r="P83" s="88"/>
    </row>
    <row r="84" spans="1:16" ht="12.75">
      <c r="A84" s="88"/>
      <c r="B84" s="88"/>
      <c r="C84" s="88"/>
      <c r="D84" s="88"/>
      <c r="E84" s="88"/>
      <c r="F84" s="88"/>
      <c r="G84" s="88"/>
      <c r="H84" s="88"/>
      <c r="I84" s="88"/>
      <c r="J84" s="88"/>
      <c r="K84" s="88"/>
      <c r="L84" s="88"/>
      <c r="M84" s="88"/>
      <c r="N84" s="88"/>
      <c r="O84" s="88"/>
      <c r="P84" s="88"/>
    </row>
    <row r="85" spans="1:16" ht="12.75">
      <c r="A85" s="88"/>
      <c r="B85" s="88"/>
      <c r="C85" s="88"/>
      <c r="D85" s="88"/>
      <c r="E85" s="88"/>
      <c r="F85" s="88"/>
      <c r="G85" s="88"/>
      <c r="H85" s="88"/>
      <c r="I85" s="88"/>
      <c r="J85" s="88"/>
      <c r="K85" s="88"/>
      <c r="L85" s="88"/>
      <c r="M85" s="88"/>
      <c r="N85" s="88"/>
      <c r="O85" s="88"/>
      <c r="P85" s="88"/>
    </row>
    <row r="86" spans="1:16" ht="12.75">
      <c r="A86" s="88"/>
      <c r="B86" s="88"/>
      <c r="C86" s="88"/>
      <c r="D86" s="88"/>
      <c r="E86" s="88"/>
      <c r="F86" s="88"/>
      <c r="G86" s="88"/>
      <c r="H86" s="88"/>
      <c r="I86" s="88"/>
      <c r="J86" s="88"/>
      <c r="K86" s="88"/>
      <c r="L86" s="88"/>
      <c r="M86" s="88"/>
      <c r="N86" s="88"/>
      <c r="O86" s="88"/>
      <c r="P86" s="88"/>
    </row>
    <row r="87" spans="1:16" ht="12.75">
      <c r="A87" s="88"/>
      <c r="B87" s="88"/>
      <c r="C87" s="88"/>
      <c r="D87" s="88"/>
      <c r="E87" s="88"/>
      <c r="F87" s="88"/>
      <c r="G87" s="88"/>
      <c r="H87" s="88"/>
      <c r="I87" s="88"/>
      <c r="J87" s="88"/>
      <c r="K87" s="88"/>
      <c r="L87" s="88"/>
      <c r="M87" s="88"/>
      <c r="N87" s="88"/>
      <c r="O87" s="88"/>
      <c r="P87" s="88"/>
    </row>
    <row r="88" spans="1:16" ht="12.75">
      <c r="A88" s="88"/>
      <c r="B88" s="88"/>
      <c r="C88" s="88"/>
      <c r="D88" s="88"/>
      <c r="E88" s="88"/>
      <c r="F88" s="88"/>
      <c r="G88" s="88"/>
      <c r="H88" s="88"/>
      <c r="I88" s="88"/>
      <c r="J88" s="88"/>
      <c r="K88" s="88"/>
      <c r="L88" s="88"/>
      <c r="M88" s="88"/>
      <c r="N88" s="88"/>
      <c r="O88" s="88"/>
      <c r="P88" s="88"/>
    </row>
    <row r="89" spans="1:16" ht="12.75">
      <c r="A89" s="88"/>
      <c r="B89" s="88"/>
      <c r="C89" s="88"/>
      <c r="D89" s="88"/>
      <c r="E89" s="88"/>
      <c r="F89" s="88"/>
      <c r="G89" s="88"/>
      <c r="H89" s="88"/>
      <c r="I89" s="88"/>
      <c r="J89" s="88"/>
      <c r="K89" s="88"/>
      <c r="L89" s="88"/>
      <c r="M89" s="88"/>
      <c r="N89" s="88"/>
      <c r="O89" s="88"/>
      <c r="P89" s="88"/>
    </row>
    <row r="90" spans="1:16" ht="12.75">
      <c r="A90" s="88"/>
      <c r="B90" s="88"/>
      <c r="C90" s="88"/>
      <c r="D90" s="88"/>
      <c r="E90" s="88"/>
      <c r="F90" s="88"/>
      <c r="G90" s="88"/>
      <c r="H90" s="88"/>
      <c r="I90" s="88"/>
      <c r="J90" s="88"/>
      <c r="K90" s="88"/>
      <c r="L90" s="88"/>
      <c r="M90" s="88"/>
      <c r="N90" s="88"/>
      <c r="O90" s="88"/>
      <c r="P90" s="88"/>
    </row>
    <row r="91" spans="1:16" ht="12.75">
      <c r="A91" s="88"/>
      <c r="B91" s="88"/>
      <c r="C91" s="88"/>
      <c r="D91" s="88"/>
      <c r="E91" s="88"/>
      <c r="F91" s="88"/>
      <c r="G91" s="88"/>
      <c r="H91" s="88"/>
      <c r="I91" s="88"/>
      <c r="J91" s="88"/>
      <c r="K91" s="88"/>
      <c r="L91" s="88"/>
      <c r="M91" s="88"/>
      <c r="N91" s="88"/>
      <c r="O91" s="88"/>
      <c r="P91" s="88"/>
    </row>
    <row r="92" spans="1:16" ht="12.75">
      <c r="A92" s="88"/>
      <c r="B92" s="88"/>
      <c r="C92" s="88"/>
      <c r="D92" s="88"/>
      <c r="E92" s="88"/>
      <c r="F92" s="88"/>
      <c r="G92" s="88"/>
      <c r="H92" s="88"/>
      <c r="I92" s="88"/>
      <c r="J92" s="88"/>
      <c r="K92" s="88"/>
      <c r="L92" s="88"/>
      <c r="M92" s="88"/>
      <c r="N92" s="88"/>
      <c r="O92" s="88"/>
      <c r="P92" s="88"/>
    </row>
    <row r="93" spans="1:16" ht="12.75">
      <c r="A93" s="88"/>
      <c r="B93" s="97" t="s">
        <v>1482</v>
      </c>
      <c r="C93" s="379" t="s">
        <v>1483</v>
      </c>
      <c r="D93" s="379"/>
      <c r="E93" s="379"/>
      <c r="F93" s="88"/>
      <c r="G93" s="88"/>
      <c r="H93" s="88"/>
      <c r="I93" s="88"/>
      <c r="J93" s="88"/>
      <c r="K93" s="88"/>
      <c r="L93" s="88"/>
      <c r="M93" s="88"/>
      <c r="N93" s="88"/>
      <c r="O93" s="88"/>
      <c r="P93" s="88"/>
    </row>
    <row r="94" spans="1:16" ht="12.75">
      <c r="A94" s="88"/>
      <c r="B94" s="367" t="s">
        <v>1484</v>
      </c>
      <c r="C94" s="367"/>
      <c r="D94" s="367"/>
      <c r="E94" s="367"/>
      <c r="F94" s="88"/>
      <c r="G94" s="88"/>
      <c r="H94" s="88"/>
      <c r="I94" s="88"/>
      <c r="J94" s="88"/>
      <c r="K94" s="88"/>
      <c r="L94" s="88"/>
      <c r="M94" s="88"/>
      <c r="N94" s="88"/>
      <c r="O94" s="88"/>
      <c r="P94" s="88"/>
    </row>
    <row r="95" spans="1:16" ht="45.75" customHeight="1">
      <c r="A95" s="88"/>
      <c r="B95" s="378" t="s">
        <v>1485</v>
      </c>
      <c r="C95" s="378"/>
      <c r="D95" s="378"/>
      <c r="E95" s="378"/>
      <c r="F95" s="88"/>
      <c r="G95" s="88"/>
      <c r="H95" s="88"/>
      <c r="I95" s="88"/>
      <c r="J95" s="88"/>
      <c r="K95" s="88"/>
      <c r="L95" s="88"/>
      <c r="M95" s="88"/>
      <c r="N95" s="88"/>
      <c r="O95" s="88"/>
      <c r="P95" s="88"/>
    </row>
    <row r="96" spans="1:16" ht="34.5" customHeight="1">
      <c r="A96" s="88"/>
      <c r="B96" s="378" t="s">
        <v>1486</v>
      </c>
      <c r="C96" s="378"/>
      <c r="D96" s="378"/>
      <c r="E96" s="378"/>
      <c r="F96" s="88"/>
      <c r="G96" s="88"/>
      <c r="H96" s="88"/>
      <c r="I96" s="88"/>
      <c r="J96" s="88"/>
      <c r="K96" s="88"/>
      <c r="L96" s="88"/>
      <c r="M96" s="88"/>
      <c r="N96" s="88"/>
      <c r="O96" s="88"/>
      <c r="P96" s="88"/>
    </row>
    <row r="97" spans="1:16" ht="12.75">
      <c r="A97" s="88"/>
      <c r="B97" s="367" t="s">
        <v>1487</v>
      </c>
      <c r="C97" s="367"/>
      <c r="D97" s="367"/>
      <c r="E97" s="367"/>
      <c r="F97" s="88"/>
      <c r="G97" s="88"/>
      <c r="H97" s="88"/>
      <c r="I97" s="88"/>
      <c r="J97" s="88"/>
      <c r="K97" s="88"/>
      <c r="L97" s="88"/>
      <c r="M97" s="88"/>
      <c r="N97" s="88"/>
      <c r="O97" s="88"/>
      <c r="P97" s="88"/>
    </row>
    <row r="98" spans="1:16" ht="12.75">
      <c r="A98" s="88"/>
      <c r="B98" s="367" t="s">
        <v>1488</v>
      </c>
      <c r="C98" s="367"/>
      <c r="D98" s="367"/>
      <c r="E98" s="367"/>
      <c r="F98" s="88"/>
      <c r="G98" s="88"/>
      <c r="H98" s="88"/>
      <c r="I98" s="88"/>
      <c r="J98" s="88"/>
      <c r="K98" s="88"/>
      <c r="L98" s="88"/>
      <c r="M98" s="88"/>
      <c r="N98" s="88"/>
      <c r="O98" s="88"/>
      <c r="P98" s="88"/>
    </row>
    <row r="99" spans="1:16" ht="12.75">
      <c r="A99" s="88"/>
      <c r="B99" s="367" t="s">
        <v>1489</v>
      </c>
      <c r="C99" s="367"/>
      <c r="D99" s="367"/>
      <c r="E99" s="367"/>
      <c r="F99" s="88"/>
      <c r="G99" s="88"/>
      <c r="H99" s="88"/>
      <c r="I99" s="88"/>
      <c r="J99" s="88"/>
      <c r="K99" s="88"/>
      <c r="L99" s="88"/>
      <c r="M99" s="88"/>
      <c r="N99" s="88"/>
      <c r="O99" s="88"/>
      <c r="P99" s="88"/>
    </row>
  </sheetData>
  <sheetProtection/>
  <mergeCells count="54">
    <mergeCell ref="B99:E99"/>
    <mergeCell ref="B95:E95"/>
    <mergeCell ref="B96:E96"/>
    <mergeCell ref="B97:E97"/>
    <mergeCell ref="B98:E98"/>
    <mergeCell ref="B81:E81"/>
    <mergeCell ref="B82:E82"/>
    <mergeCell ref="C93:E93"/>
    <mergeCell ref="B94:E94"/>
    <mergeCell ref="C77:E77"/>
    <mergeCell ref="B78:E78"/>
    <mergeCell ref="B79:E79"/>
    <mergeCell ref="B80:E80"/>
    <mergeCell ref="B64:E64"/>
    <mergeCell ref="B65:E65"/>
    <mergeCell ref="B66:E66"/>
    <mergeCell ref="B67:E67"/>
    <mergeCell ref="B53:E53"/>
    <mergeCell ref="C61:E61"/>
    <mergeCell ref="B62:E62"/>
    <mergeCell ref="B63:E63"/>
    <mergeCell ref="B49:E49"/>
    <mergeCell ref="B50:E50"/>
    <mergeCell ref="B51:E51"/>
    <mergeCell ref="B52:E52"/>
    <mergeCell ref="B43:E43"/>
    <mergeCell ref="B44:E44"/>
    <mergeCell ref="C47:E47"/>
    <mergeCell ref="B48:E48"/>
    <mergeCell ref="B39:E39"/>
    <mergeCell ref="B40:E40"/>
    <mergeCell ref="B41:E41"/>
    <mergeCell ref="B42:E42"/>
    <mergeCell ref="B30:E30"/>
    <mergeCell ref="B32:E32"/>
    <mergeCell ref="B34:E34"/>
    <mergeCell ref="C38:E38"/>
    <mergeCell ref="B25:E25"/>
    <mergeCell ref="G25:I25"/>
    <mergeCell ref="B27:E27"/>
    <mergeCell ref="G27:I27"/>
    <mergeCell ref="B23:E23"/>
    <mergeCell ref="G23:I23"/>
    <mergeCell ref="A16:B16"/>
    <mergeCell ref="B17:E17"/>
    <mergeCell ref="G17:I17"/>
    <mergeCell ref="B19:E19"/>
    <mergeCell ref="G19:I19"/>
    <mergeCell ref="A1:O3"/>
    <mergeCell ref="A4:I4"/>
    <mergeCell ref="J4:P4"/>
    <mergeCell ref="D6:F6"/>
    <mergeCell ref="B21:E21"/>
    <mergeCell ref="G21:I21"/>
  </mergeCells>
  <hyperlinks>
    <hyperlink ref="J4" r:id="rId1" display="Completed by: Christian Holm Christensen &lt;cholm@nbi.dk&gt;, modified 2006-09-04"/>
  </hyperlinks>
  <printOptions/>
  <pageMargins left="0.75" right="0.75" top="1" bottom="1" header="0.5" footer="0.5"/>
  <pageSetup fitToHeight="0" horizontalDpi="300" verticalDpi="300" orientation="portrait"/>
  <drawing r:id="rId2"/>
</worksheet>
</file>

<file path=xl/worksheets/sheet4.xml><?xml version="1.0" encoding="utf-8"?>
<worksheet xmlns="http://schemas.openxmlformats.org/spreadsheetml/2006/main" xmlns:r="http://schemas.openxmlformats.org/officeDocument/2006/relationships">
  <dimension ref="A1:AI24"/>
  <sheetViews>
    <sheetView zoomScalePageLayoutView="0" workbookViewId="0" topLeftCell="A7">
      <selection activeCell="E8" sqref="E8"/>
    </sheetView>
  </sheetViews>
  <sheetFormatPr defaultColWidth="9.00390625" defaultRowHeight="12.75"/>
  <cols>
    <col min="1" max="1" width="4.7109375" style="1" customWidth="1"/>
    <col min="2" max="2" width="23.28125" style="1" customWidth="1"/>
    <col min="3" max="3" width="16.57421875" style="98" customWidth="1"/>
    <col min="4" max="5" width="14.8515625" style="1" customWidth="1"/>
    <col min="6" max="6" width="11.28125" style="1" customWidth="1"/>
    <col min="7" max="7" width="15.57421875" style="1" customWidth="1"/>
    <col min="8" max="8" width="14.28125" style="1" customWidth="1"/>
    <col min="9" max="9" width="8.57421875" style="1" customWidth="1"/>
    <col min="10" max="10" width="12.00390625" style="1" customWidth="1"/>
    <col min="11" max="11" width="16.00390625" style="1" customWidth="1"/>
    <col min="12" max="12" width="23.421875" style="1" customWidth="1"/>
    <col min="13" max="13" width="12.140625" style="1" customWidth="1"/>
    <col min="14" max="14" width="24.7109375" style="1" customWidth="1"/>
    <col min="15" max="15" width="9.00390625" style="1" customWidth="1"/>
    <col min="16" max="16" width="18.8515625" style="1" customWidth="1"/>
    <col min="17" max="17" width="13.140625" style="1" customWidth="1"/>
    <col min="18" max="16384" width="9.00390625" style="1" customWidth="1"/>
  </cols>
  <sheetData>
    <row r="1" spans="1:17" ht="25.5">
      <c r="A1" s="359" t="s">
        <v>1490</v>
      </c>
      <c r="B1" s="359"/>
      <c r="C1" s="359"/>
      <c r="D1" s="359"/>
      <c r="E1" s="359"/>
      <c r="F1" s="359"/>
      <c r="G1" s="359"/>
      <c r="H1" s="359"/>
      <c r="I1" s="359"/>
      <c r="J1" s="359"/>
      <c r="K1" s="359"/>
      <c r="L1" s="359"/>
      <c r="M1" s="359"/>
      <c r="N1" s="359"/>
      <c r="O1" s="359"/>
      <c r="P1" s="359"/>
      <c r="Q1" s="2"/>
    </row>
    <row r="2" spans="1:17" ht="12.75">
      <c r="A2" s="359"/>
      <c r="B2" s="359"/>
      <c r="C2" s="359"/>
      <c r="D2" s="359"/>
      <c r="E2" s="359"/>
      <c r="F2" s="359"/>
      <c r="G2" s="359"/>
      <c r="H2" s="359"/>
      <c r="I2" s="359"/>
      <c r="J2" s="359"/>
      <c r="K2" s="359"/>
      <c r="L2" s="359"/>
      <c r="M2" s="359"/>
      <c r="N2" s="359"/>
      <c r="O2" s="359"/>
      <c r="P2" s="359"/>
      <c r="Q2" s="3"/>
    </row>
    <row r="3" spans="1:17" ht="12.75">
      <c r="A3" s="359"/>
      <c r="B3" s="359"/>
      <c r="C3" s="359"/>
      <c r="D3" s="359"/>
      <c r="E3" s="359"/>
      <c r="F3" s="359"/>
      <c r="G3" s="359"/>
      <c r="H3" s="359"/>
      <c r="I3" s="359"/>
      <c r="J3" s="359"/>
      <c r="K3" s="359"/>
      <c r="L3" s="359"/>
      <c r="M3" s="359"/>
      <c r="N3" s="359"/>
      <c r="O3" s="359"/>
      <c r="P3" s="359"/>
      <c r="Q3" s="3"/>
    </row>
    <row r="4" spans="1:17" ht="12.75">
      <c r="A4" s="380" t="s">
        <v>1491</v>
      </c>
      <c r="B4" s="380"/>
      <c r="C4" s="380"/>
      <c r="D4" s="380"/>
      <c r="E4" s="380"/>
      <c r="F4" s="380"/>
      <c r="G4" s="380"/>
      <c r="H4" s="380"/>
      <c r="I4" s="380"/>
      <c r="J4" s="380"/>
      <c r="K4" s="380"/>
      <c r="L4" s="380"/>
      <c r="M4" s="380"/>
      <c r="N4" s="380"/>
      <c r="O4" s="380"/>
      <c r="P4" s="380"/>
      <c r="Q4" s="99"/>
    </row>
    <row r="5" spans="1:17" ht="12.75">
      <c r="A5" s="380"/>
      <c r="B5" s="380"/>
      <c r="C5" s="380"/>
      <c r="D5" s="380"/>
      <c r="E5" s="380"/>
      <c r="F5" s="380"/>
      <c r="G5" s="380"/>
      <c r="H5" s="380"/>
      <c r="I5" s="380"/>
      <c r="J5" s="380"/>
      <c r="K5" s="380"/>
      <c r="L5" s="380"/>
      <c r="M5" s="380"/>
      <c r="N5" s="380"/>
      <c r="O5" s="380"/>
      <c r="P5" s="380"/>
      <c r="Q5" s="100"/>
    </row>
    <row r="6" spans="1:17" ht="78">
      <c r="A6" s="30" t="s">
        <v>1492</v>
      </c>
      <c r="B6" s="5" t="s">
        <v>1493</v>
      </c>
      <c r="C6" s="6" t="s">
        <v>1494</v>
      </c>
      <c r="D6" s="6" t="s">
        <v>1495</v>
      </c>
      <c r="E6" s="361" t="s">
        <v>1496</v>
      </c>
      <c r="F6" s="361"/>
      <c r="G6" s="361"/>
      <c r="H6" s="6" t="s">
        <v>1497</v>
      </c>
      <c r="I6" s="6" t="s">
        <v>1498</v>
      </c>
      <c r="J6" s="6" t="s">
        <v>1499</v>
      </c>
      <c r="K6" s="6" t="s">
        <v>1500</v>
      </c>
      <c r="L6" s="6" t="s">
        <v>1501</v>
      </c>
      <c r="M6" s="6" t="s">
        <v>1502</v>
      </c>
      <c r="N6" s="6" t="s">
        <v>1503</v>
      </c>
      <c r="O6" s="6" t="s">
        <v>1504</v>
      </c>
      <c r="P6" s="7" t="s">
        <v>1505</v>
      </c>
      <c r="Q6" s="30" t="s">
        <v>1506</v>
      </c>
    </row>
    <row r="7" spans="1:17" s="32" customFormat="1" ht="19.5">
      <c r="A7" s="31"/>
      <c r="B7" s="31"/>
      <c r="C7" s="101"/>
      <c r="D7" s="10"/>
      <c r="E7" s="10" t="s">
        <v>1507</v>
      </c>
      <c r="F7" s="10" t="s">
        <v>1508</v>
      </c>
      <c r="G7" s="10" t="s">
        <v>1509</v>
      </c>
      <c r="H7" s="10"/>
      <c r="I7" s="10"/>
      <c r="J7" s="10"/>
      <c r="K7" s="10"/>
      <c r="L7" s="10"/>
      <c r="M7" s="10"/>
      <c r="N7" s="10"/>
      <c r="O7" s="10"/>
      <c r="P7" s="11"/>
      <c r="Q7" s="102"/>
    </row>
    <row r="8" spans="1:17" ht="39">
      <c r="A8" s="103">
        <v>1</v>
      </c>
      <c r="B8" s="103" t="s">
        <v>1510</v>
      </c>
      <c r="C8" s="36" t="s">
        <v>1511</v>
      </c>
      <c r="D8" s="38" t="s">
        <v>1512</v>
      </c>
      <c r="E8" s="39"/>
      <c r="F8" s="37">
        <v>2560000</v>
      </c>
      <c r="G8" s="38">
        <v>0</v>
      </c>
      <c r="H8" s="38" t="s">
        <v>1513</v>
      </c>
      <c r="I8" s="104" t="s">
        <v>1514</v>
      </c>
      <c r="J8" s="38" t="s">
        <v>1515</v>
      </c>
      <c r="K8" s="104" t="s">
        <v>1516</v>
      </c>
      <c r="L8" s="104" t="s">
        <v>1517</v>
      </c>
      <c r="M8" s="38" t="s">
        <v>1518</v>
      </c>
      <c r="N8" s="38" t="s">
        <v>1519</v>
      </c>
      <c r="O8" s="38" t="s">
        <v>1520</v>
      </c>
      <c r="P8" s="105" t="s">
        <v>1521</v>
      </c>
      <c r="Q8" s="106">
        <v>6</v>
      </c>
    </row>
    <row r="9" spans="1:17" ht="39">
      <c r="A9" s="103">
        <f aca="true" t="shared" si="0" ref="A9:A17">A8+1</f>
        <v>2</v>
      </c>
      <c r="B9" s="103" t="s">
        <v>1522</v>
      </c>
      <c r="C9" s="36">
        <v>21</v>
      </c>
      <c r="D9" s="38" t="s">
        <v>1523</v>
      </c>
      <c r="E9" s="39"/>
      <c r="F9" s="38">
        <v>1</v>
      </c>
      <c r="G9" s="38">
        <v>0</v>
      </c>
      <c r="H9" s="38" t="s">
        <v>1524</v>
      </c>
      <c r="I9" s="104" t="s">
        <v>1525</v>
      </c>
      <c r="J9" s="38" t="s">
        <v>1526</v>
      </c>
      <c r="K9" s="38" t="s">
        <v>1527</v>
      </c>
      <c r="L9" s="38" t="s">
        <v>1528</v>
      </c>
      <c r="M9" s="38" t="s">
        <v>1529</v>
      </c>
      <c r="N9" s="38" t="s">
        <v>1530</v>
      </c>
      <c r="O9" s="38" t="s">
        <v>1531</v>
      </c>
      <c r="P9" s="38" t="s">
        <v>1532</v>
      </c>
      <c r="Q9" s="106">
        <v>4</v>
      </c>
    </row>
    <row r="10" spans="1:17" ht="19.5">
      <c r="A10" s="103">
        <f t="shared" si="0"/>
        <v>3</v>
      </c>
      <c r="B10" s="103" t="s">
        <v>1533</v>
      </c>
      <c r="C10" s="36">
        <v>7</v>
      </c>
      <c r="D10" s="38" t="s">
        <v>1534</v>
      </c>
      <c r="E10" s="39"/>
      <c r="F10" s="38">
        <v>1</v>
      </c>
      <c r="G10" s="38">
        <v>0</v>
      </c>
      <c r="H10" s="38" t="s">
        <v>1535</v>
      </c>
      <c r="I10" s="104" t="s">
        <v>1536</v>
      </c>
      <c r="J10" s="38" t="s">
        <v>1537</v>
      </c>
      <c r="K10" s="38" t="s">
        <v>1538</v>
      </c>
      <c r="L10" s="38" t="s">
        <v>1539</v>
      </c>
      <c r="M10" s="38" t="s">
        <v>1540</v>
      </c>
      <c r="N10" s="38" t="s">
        <v>1541</v>
      </c>
      <c r="O10" s="38" t="s">
        <v>1542</v>
      </c>
      <c r="P10" s="38" t="s">
        <v>1543</v>
      </c>
      <c r="Q10" s="106" t="s">
        <v>1544</v>
      </c>
    </row>
    <row r="11" spans="1:17" ht="19.5">
      <c r="A11" s="103">
        <f t="shared" si="0"/>
        <v>4</v>
      </c>
      <c r="B11" s="103" t="s">
        <v>1545</v>
      </c>
      <c r="C11" s="36" t="s">
        <v>1546</v>
      </c>
      <c r="D11" s="38" t="s">
        <v>1547</v>
      </c>
      <c r="E11" s="39"/>
      <c r="F11" s="38">
        <v>7308</v>
      </c>
      <c r="G11" s="38">
        <v>0</v>
      </c>
      <c r="H11" s="38" t="s">
        <v>1548</v>
      </c>
      <c r="I11" s="104" t="s">
        <v>1549</v>
      </c>
      <c r="J11" s="38" t="s">
        <v>1550</v>
      </c>
      <c r="K11" s="38" t="s">
        <v>1551</v>
      </c>
      <c r="L11" s="38" t="s">
        <v>1552</v>
      </c>
      <c r="M11" s="38" t="s">
        <v>1553</v>
      </c>
      <c r="N11" s="38" t="s">
        <v>1554</v>
      </c>
      <c r="O11" s="38" t="s">
        <v>1555</v>
      </c>
      <c r="P11" s="38" t="s">
        <v>1556</v>
      </c>
      <c r="Q11" s="106">
        <v>4</v>
      </c>
    </row>
    <row r="12" spans="1:17" ht="39">
      <c r="A12" s="103">
        <f t="shared" si="0"/>
        <v>5</v>
      </c>
      <c r="B12" s="103" t="s">
        <v>1557</v>
      </c>
      <c r="C12" s="36" t="s">
        <v>1558</v>
      </c>
      <c r="D12" s="38" t="s">
        <v>1559</v>
      </c>
      <c r="E12" s="39"/>
      <c r="F12" s="38">
        <v>1</v>
      </c>
      <c r="G12" s="38">
        <v>0</v>
      </c>
      <c r="H12" s="38" t="s">
        <v>1560</v>
      </c>
      <c r="I12" s="104" t="s">
        <v>1561</v>
      </c>
      <c r="J12" s="38" t="s">
        <v>1562</v>
      </c>
      <c r="K12" s="38" t="s">
        <v>1563</v>
      </c>
      <c r="L12" s="38" t="s">
        <v>1564</v>
      </c>
      <c r="M12" s="38" t="s">
        <v>1565</v>
      </c>
      <c r="N12" s="38" t="s">
        <v>1566</v>
      </c>
      <c r="O12" s="38" t="s">
        <v>1567</v>
      </c>
      <c r="P12" s="38" t="s">
        <v>1568</v>
      </c>
      <c r="Q12" s="106">
        <v>4</v>
      </c>
    </row>
    <row r="13" spans="1:17" ht="39">
      <c r="A13" s="103">
        <f t="shared" si="0"/>
        <v>6</v>
      </c>
      <c r="B13" s="103" t="s">
        <v>1569</v>
      </c>
      <c r="C13" s="36" t="s">
        <v>1570</v>
      </c>
      <c r="D13" s="38" t="s">
        <v>1571</v>
      </c>
      <c r="E13" s="39"/>
      <c r="F13" s="38">
        <v>1</v>
      </c>
      <c r="G13" s="38">
        <v>0</v>
      </c>
      <c r="H13" s="38" t="s">
        <v>1572</v>
      </c>
      <c r="I13" s="104" t="s">
        <v>1573</v>
      </c>
      <c r="J13" s="38" t="s">
        <v>1574</v>
      </c>
      <c r="K13" s="38" t="s">
        <v>1575</v>
      </c>
      <c r="L13" s="38" t="s">
        <v>1576</v>
      </c>
      <c r="M13" s="38" t="s">
        <v>1577</v>
      </c>
      <c r="N13" s="38" t="s">
        <v>1578</v>
      </c>
      <c r="O13" s="38" t="s">
        <v>1579</v>
      </c>
      <c r="P13" s="105" t="s">
        <v>1580</v>
      </c>
      <c r="Q13" s="106">
        <v>4</v>
      </c>
    </row>
    <row r="14" spans="1:17" ht="19.5">
      <c r="A14" s="103">
        <f t="shared" si="0"/>
        <v>7</v>
      </c>
      <c r="B14" s="103" t="s">
        <v>1581</v>
      </c>
      <c r="C14" s="36" t="s">
        <v>1582</v>
      </c>
      <c r="D14" s="38" t="s">
        <v>1583</v>
      </c>
      <c r="E14" s="39"/>
      <c r="F14" s="38">
        <v>1</v>
      </c>
      <c r="G14" s="38">
        <v>0</v>
      </c>
      <c r="H14" s="38" t="s">
        <v>1584</v>
      </c>
      <c r="I14" s="104" t="s">
        <v>1585</v>
      </c>
      <c r="J14" s="38" t="s">
        <v>1586</v>
      </c>
      <c r="K14" s="38" t="s">
        <v>1587</v>
      </c>
      <c r="L14" s="38" t="s">
        <v>1588</v>
      </c>
      <c r="M14" s="38" t="s">
        <v>1589</v>
      </c>
      <c r="N14" s="38" t="s">
        <v>1590</v>
      </c>
      <c r="O14" s="38" t="s">
        <v>1591</v>
      </c>
      <c r="P14" s="105" t="s">
        <v>1592</v>
      </c>
      <c r="Q14" s="106" t="s">
        <v>1593</v>
      </c>
    </row>
    <row r="15" spans="1:17" ht="19.5">
      <c r="A15" s="103">
        <f t="shared" si="0"/>
        <v>8</v>
      </c>
      <c r="B15" s="103" t="s">
        <v>1594</v>
      </c>
      <c r="C15" s="36" t="s">
        <v>1595</v>
      </c>
      <c r="D15" s="38" t="s">
        <v>1596</v>
      </c>
      <c r="E15" s="39"/>
      <c r="F15" s="38">
        <v>1</v>
      </c>
      <c r="G15" s="38">
        <v>0</v>
      </c>
      <c r="H15" s="38" t="s">
        <v>1597</v>
      </c>
      <c r="I15" s="104" t="s">
        <v>1598</v>
      </c>
      <c r="J15" s="38" t="s">
        <v>1599</v>
      </c>
      <c r="K15" s="38" t="s">
        <v>1600</v>
      </c>
      <c r="L15" s="38" t="s">
        <v>1601</v>
      </c>
      <c r="M15" s="38" t="s">
        <v>1602</v>
      </c>
      <c r="N15" s="38" t="s">
        <v>1603</v>
      </c>
      <c r="O15" s="38" t="s">
        <v>1604</v>
      </c>
      <c r="P15" s="105" t="s">
        <v>1605</v>
      </c>
      <c r="Q15" s="106" t="s">
        <v>1606</v>
      </c>
    </row>
    <row r="16" spans="1:17" ht="19.5">
      <c r="A16" s="103">
        <f t="shared" si="0"/>
        <v>9</v>
      </c>
      <c r="B16" s="103" t="s">
        <v>1607</v>
      </c>
      <c r="C16" s="36">
        <v>7</v>
      </c>
      <c r="D16" s="38" t="s">
        <v>1608</v>
      </c>
      <c r="E16" s="39"/>
      <c r="F16" s="38">
        <v>1</v>
      </c>
      <c r="G16" s="38">
        <v>0</v>
      </c>
      <c r="H16" s="38" t="s">
        <v>1609</v>
      </c>
      <c r="I16" s="104" t="s">
        <v>1610</v>
      </c>
      <c r="J16" s="38" t="s">
        <v>1611</v>
      </c>
      <c r="K16" s="38" t="s">
        <v>1612</v>
      </c>
      <c r="L16" s="38" t="s">
        <v>1613</v>
      </c>
      <c r="M16" s="38" t="s">
        <v>1614</v>
      </c>
      <c r="N16" s="38" t="s">
        <v>1615</v>
      </c>
      <c r="O16" s="38" t="s">
        <v>1616</v>
      </c>
      <c r="P16" s="105" t="s">
        <v>1617</v>
      </c>
      <c r="Q16" s="106" t="s">
        <v>1618</v>
      </c>
    </row>
    <row r="17" spans="1:17" ht="19.5">
      <c r="A17" s="107">
        <f t="shared" si="0"/>
        <v>10</v>
      </c>
      <c r="B17" s="107" t="s">
        <v>1619</v>
      </c>
      <c r="C17" s="108" t="s">
        <v>1620</v>
      </c>
      <c r="D17" s="19" t="s">
        <v>1621</v>
      </c>
      <c r="E17" s="47"/>
      <c r="F17" s="46">
        <v>6000000</v>
      </c>
      <c r="G17" s="19">
        <v>0</v>
      </c>
      <c r="H17" s="19" t="s">
        <v>1622</v>
      </c>
      <c r="I17" s="109" t="s">
        <v>1623</v>
      </c>
      <c r="J17" s="19" t="s">
        <v>1624</v>
      </c>
      <c r="K17" s="19" t="s">
        <v>1625</v>
      </c>
      <c r="L17" s="19" t="s">
        <v>1626</v>
      </c>
      <c r="M17" s="19" t="s">
        <v>1627</v>
      </c>
      <c r="N17" s="19" t="s">
        <v>1628</v>
      </c>
      <c r="O17" s="19" t="s">
        <v>1629</v>
      </c>
      <c r="P17" s="20" t="s">
        <v>1630</v>
      </c>
      <c r="Q17" s="110" t="s">
        <v>1631</v>
      </c>
    </row>
    <row r="18" spans="6:7" ht="19.5">
      <c r="F18" s="111">
        <f>SUM(F8:F17)</f>
        <v>8567315</v>
      </c>
      <c r="G18" s="111">
        <f>SUM(G8:G17)</f>
        <v>0</v>
      </c>
    </row>
    <row r="22" spans="2:18" s="25" customFormat="1" ht="19.5">
      <c r="B22" s="362" t="s">
        <v>1632</v>
      </c>
      <c r="C22" s="362"/>
      <c r="D22" s="362"/>
      <c r="E22" s="362"/>
      <c r="F22" s="362"/>
      <c r="G22" s="362"/>
      <c r="H22" s="362"/>
      <c r="I22" s="362"/>
      <c r="J22" s="362"/>
      <c r="K22" s="362"/>
      <c r="L22" s="362"/>
      <c r="M22" s="362"/>
      <c r="N22" s="362"/>
      <c r="O22" s="362"/>
      <c r="P22" s="362"/>
      <c r="Q22" s="362"/>
      <c r="R22" s="362"/>
    </row>
    <row r="23" spans="2:18" s="25" customFormat="1" ht="19.5">
      <c r="B23" s="362" t="s">
        <v>1633</v>
      </c>
      <c r="C23" s="362"/>
      <c r="D23" s="362"/>
      <c r="E23" s="362"/>
      <c r="F23" s="362"/>
      <c r="G23" s="362"/>
      <c r="H23" s="362"/>
      <c r="I23" s="362"/>
      <c r="J23" s="362"/>
      <c r="K23" s="362"/>
      <c r="L23" s="362"/>
      <c r="M23" s="362"/>
      <c r="N23" s="362"/>
      <c r="O23" s="362"/>
      <c r="P23" s="362"/>
      <c r="Q23" s="362"/>
      <c r="R23" s="362"/>
    </row>
    <row r="24" spans="2:35" ht="19.5">
      <c r="B24" s="358" t="s">
        <v>1634</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row>
  </sheetData>
  <sheetProtection/>
  <mergeCells count="6">
    <mergeCell ref="B23:R23"/>
    <mergeCell ref="B24:AI24"/>
    <mergeCell ref="A1:P3"/>
    <mergeCell ref="A4:P5"/>
    <mergeCell ref="E6:G6"/>
    <mergeCell ref="B22:R22"/>
  </mergeCells>
  <printOptions/>
  <pageMargins left="0.75" right="0.75" top="1" bottom="1" header="0.5" footer="0.5"/>
  <pageSetup fitToHeight="0"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T17"/>
  <sheetViews>
    <sheetView zoomScale="75" zoomScaleNormal="75" zoomScalePageLayoutView="0" workbookViewId="0" topLeftCell="E1">
      <selection activeCell="P1" sqref="P1"/>
    </sheetView>
  </sheetViews>
  <sheetFormatPr defaultColWidth="17.421875" defaultRowHeight="12.75"/>
  <cols>
    <col min="1" max="1" width="8.421875" style="112" customWidth="1"/>
    <col min="2" max="2" width="20.00390625" style="112" customWidth="1"/>
    <col min="3" max="5" width="17.421875" style="113" customWidth="1"/>
    <col min="6" max="6" width="17.421875" style="57" customWidth="1"/>
    <col min="7" max="7" width="19.28125" style="112" customWidth="1"/>
    <col min="8" max="8" width="17.421875" style="112" customWidth="1"/>
    <col min="9" max="9" width="17.421875" style="114" customWidth="1"/>
    <col min="10" max="12" width="17.421875" style="112" customWidth="1"/>
    <col min="13" max="15" width="17.421875" style="57" customWidth="1"/>
    <col min="16" max="16384" width="17.421875" style="115" customWidth="1"/>
  </cols>
  <sheetData>
    <row r="1" spans="1:15" ht="19.5">
      <c r="A1" s="381" t="s">
        <v>1635</v>
      </c>
      <c r="B1" s="381"/>
      <c r="C1" s="381"/>
      <c r="D1" s="381"/>
      <c r="E1" s="381"/>
      <c r="F1" s="381"/>
      <c r="G1" s="381"/>
      <c r="H1" s="381"/>
      <c r="I1" s="381"/>
      <c r="J1" s="381"/>
      <c r="K1" s="381"/>
      <c r="L1" s="381"/>
      <c r="M1" s="381"/>
      <c r="N1" s="381"/>
      <c r="O1" s="116"/>
    </row>
    <row r="2" spans="1:15" ht="19.5">
      <c r="A2" s="381"/>
      <c r="B2" s="381"/>
      <c r="C2" s="381"/>
      <c r="D2" s="381"/>
      <c r="E2" s="381"/>
      <c r="F2" s="381"/>
      <c r="G2" s="381"/>
      <c r="H2" s="381"/>
      <c r="I2" s="381"/>
      <c r="J2" s="381"/>
      <c r="K2" s="381"/>
      <c r="L2" s="381"/>
      <c r="M2" s="381"/>
      <c r="N2" s="381"/>
      <c r="O2" s="117"/>
    </row>
    <row r="3" spans="1:15" ht="19.5">
      <c r="A3" s="381"/>
      <c r="B3" s="381"/>
      <c r="C3" s="381"/>
      <c r="D3" s="381"/>
      <c r="E3" s="381"/>
      <c r="F3" s="381"/>
      <c r="G3" s="381"/>
      <c r="H3" s="381"/>
      <c r="I3" s="381"/>
      <c r="J3" s="381"/>
      <c r="K3" s="381"/>
      <c r="L3" s="381"/>
      <c r="M3" s="381"/>
      <c r="N3" s="381"/>
      <c r="O3" s="117"/>
    </row>
    <row r="4" spans="1:15" s="118" customFormat="1" ht="53.25" customHeight="1">
      <c r="A4" s="30" t="s">
        <v>1636</v>
      </c>
      <c r="B4" s="5" t="s">
        <v>1637</v>
      </c>
      <c r="C4" s="6" t="s">
        <v>1638</v>
      </c>
      <c r="D4" s="361" t="s">
        <v>1639</v>
      </c>
      <c r="E4" s="361"/>
      <c r="F4" s="6" t="s">
        <v>1640</v>
      </c>
      <c r="G4" s="6" t="s">
        <v>1641</v>
      </c>
      <c r="H4" s="6" t="s">
        <v>1642</v>
      </c>
      <c r="I4" s="6" t="s">
        <v>1643</v>
      </c>
      <c r="J4" s="6" t="s">
        <v>1644</v>
      </c>
      <c r="K4" s="6" t="s">
        <v>1645</v>
      </c>
      <c r="L4" s="6" t="s">
        <v>1646</v>
      </c>
      <c r="M4" s="6" t="s">
        <v>1647</v>
      </c>
      <c r="N4" s="6" t="s">
        <v>1648</v>
      </c>
      <c r="O4" s="7" t="s">
        <v>1649</v>
      </c>
    </row>
    <row r="5" spans="1:15" s="118" customFormat="1" ht="53.25" customHeight="1">
      <c r="A5" s="31"/>
      <c r="B5" s="31"/>
      <c r="C5" s="10"/>
      <c r="D5" s="10" t="s">
        <v>1650</v>
      </c>
      <c r="E5" s="10" t="s">
        <v>1651</v>
      </c>
      <c r="F5" s="10"/>
      <c r="G5" s="10"/>
      <c r="H5" s="10"/>
      <c r="I5" s="10"/>
      <c r="J5" s="10"/>
      <c r="K5" s="10"/>
      <c r="L5" s="10"/>
      <c r="M5" s="10"/>
      <c r="N5" s="10"/>
      <c r="O5" s="11"/>
    </row>
    <row r="6" spans="1:16" ht="120" customHeight="1">
      <c r="A6" s="103">
        <v>1</v>
      </c>
      <c r="B6" s="119" t="s">
        <v>1652</v>
      </c>
      <c r="C6" s="35" t="s">
        <v>1653</v>
      </c>
      <c r="D6" s="120">
        <v>10000000</v>
      </c>
      <c r="E6" s="121">
        <v>20000000</v>
      </c>
      <c r="F6" s="382" t="s">
        <v>1654</v>
      </c>
      <c r="G6" s="122" t="s">
        <v>1655</v>
      </c>
      <c r="H6" s="122"/>
      <c r="I6" s="122" t="s">
        <v>1656</v>
      </c>
      <c r="J6" s="123" t="s">
        <v>1657</v>
      </c>
      <c r="K6" s="122" t="s">
        <v>1658</v>
      </c>
      <c r="L6" s="104" t="s">
        <v>1659</v>
      </c>
      <c r="M6" s="38" t="s">
        <v>1660</v>
      </c>
      <c r="N6" s="38" t="s">
        <v>1661</v>
      </c>
      <c r="O6" s="124" t="s">
        <v>1662</v>
      </c>
      <c r="P6" s="125"/>
    </row>
    <row r="7" spans="1:15" ht="39">
      <c r="A7" s="103">
        <f>1+A6</f>
        <v>2</v>
      </c>
      <c r="B7" s="103" t="s">
        <v>1663</v>
      </c>
      <c r="C7" s="36"/>
      <c r="D7" s="121"/>
      <c r="E7" s="121">
        <v>400000000</v>
      </c>
      <c r="F7" s="382"/>
      <c r="G7" s="104" t="s">
        <v>1664</v>
      </c>
      <c r="H7" s="104"/>
      <c r="I7" s="104" t="s">
        <v>1665</v>
      </c>
      <c r="J7" s="104"/>
      <c r="K7" s="104" t="s">
        <v>1666</v>
      </c>
      <c r="L7" s="38" t="s">
        <v>1667</v>
      </c>
      <c r="M7" s="38" t="s">
        <v>1668</v>
      </c>
      <c r="N7" s="38" t="s">
        <v>1669</v>
      </c>
      <c r="O7" s="124" t="s">
        <v>1670</v>
      </c>
    </row>
    <row r="8" spans="1:15" ht="39">
      <c r="A8" s="103">
        <v>3</v>
      </c>
      <c r="B8" s="103" t="s">
        <v>1671</v>
      </c>
      <c r="C8" s="36"/>
      <c r="D8" s="121"/>
      <c r="E8" s="121">
        <v>400000000</v>
      </c>
      <c r="F8" s="382"/>
      <c r="G8" s="104" t="s">
        <v>1672</v>
      </c>
      <c r="H8" s="104"/>
      <c r="I8" s="104" t="s">
        <v>1673</v>
      </c>
      <c r="J8" s="104"/>
      <c r="K8" s="104" t="s">
        <v>1674</v>
      </c>
      <c r="L8" s="38" t="s">
        <v>1675</v>
      </c>
      <c r="M8" s="38" t="s">
        <v>1676</v>
      </c>
      <c r="N8" s="38" t="s">
        <v>1677</v>
      </c>
      <c r="O8" s="124" t="s">
        <v>1678</v>
      </c>
    </row>
    <row r="9" spans="1:15" ht="39">
      <c r="A9" s="103">
        <v>4</v>
      </c>
      <c r="B9" s="103" t="s">
        <v>1679</v>
      </c>
      <c r="C9" s="36"/>
      <c r="D9" s="121"/>
      <c r="E9" s="121">
        <v>20000000</v>
      </c>
      <c r="F9" s="382"/>
      <c r="G9" s="104" t="s">
        <v>1680</v>
      </c>
      <c r="H9" s="104"/>
      <c r="I9" s="104" t="s">
        <v>1681</v>
      </c>
      <c r="J9" s="104"/>
      <c r="K9" s="104" t="s">
        <v>1682</v>
      </c>
      <c r="L9" s="38" t="s">
        <v>1683</v>
      </c>
      <c r="M9" s="38" t="s">
        <v>1684</v>
      </c>
      <c r="N9" s="38" t="s">
        <v>1685</v>
      </c>
      <c r="O9" s="124" t="s">
        <v>1686</v>
      </c>
    </row>
    <row r="10" spans="1:15" ht="39">
      <c r="A10" s="103">
        <v>5</v>
      </c>
      <c r="B10" s="103" t="s">
        <v>1687</v>
      </c>
      <c r="C10" s="36"/>
      <c r="D10" s="121"/>
      <c r="E10" s="121">
        <v>20000000</v>
      </c>
      <c r="F10" s="382"/>
      <c r="G10" s="104" t="s">
        <v>1688</v>
      </c>
      <c r="H10" s="104"/>
      <c r="I10" s="104" t="s">
        <v>1689</v>
      </c>
      <c r="J10" s="104"/>
      <c r="K10" s="104" t="s">
        <v>1690</v>
      </c>
      <c r="L10" s="38" t="s">
        <v>1691</v>
      </c>
      <c r="M10" s="38" t="s">
        <v>1692</v>
      </c>
      <c r="N10" s="38" t="s">
        <v>1693</v>
      </c>
      <c r="O10" s="124" t="s">
        <v>1694</v>
      </c>
    </row>
    <row r="11" spans="1:15" ht="39">
      <c r="A11" s="103">
        <v>6</v>
      </c>
      <c r="B11" s="103" t="s">
        <v>1695</v>
      </c>
      <c r="C11" s="36"/>
      <c r="D11" s="121"/>
      <c r="E11" s="121">
        <v>400000000</v>
      </c>
      <c r="F11" s="382"/>
      <c r="G11" s="104" t="s">
        <v>1696</v>
      </c>
      <c r="H11" s="104"/>
      <c r="I11" s="104" t="s">
        <v>1697</v>
      </c>
      <c r="J11" s="104"/>
      <c r="K11" s="104" t="s">
        <v>1698</v>
      </c>
      <c r="L11" s="38" t="s">
        <v>1699</v>
      </c>
      <c r="M11" s="38" t="s">
        <v>1700</v>
      </c>
      <c r="N11" s="38" t="s">
        <v>1701</v>
      </c>
      <c r="O11" s="124" t="s">
        <v>1702</v>
      </c>
    </row>
    <row r="12" spans="1:15" ht="53.25" customHeight="1">
      <c r="A12" s="44">
        <v>7</v>
      </c>
      <c r="B12" s="107" t="s">
        <v>1068</v>
      </c>
      <c r="C12" s="108"/>
      <c r="D12" s="126"/>
      <c r="E12" s="126">
        <v>400000000</v>
      </c>
      <c r="F12" s="382"/>
      <c r="G12" s="109" t="s">
        <v>1703</v>
      </c>
      <c r="H12" s="109"/>
      <c r="I12" s="109" t="s">
        <v>1704</v>
      </c>
      <c r="J12" s="109"/>
      <c r="K12" s="109" t="s">
        <v>1705</v>
      </c>
      <c r="L12" s="19"/>
      <c r="M12" s="19" t="s">
        <v>1706</v>
      </c>
      <c r="N12" s="19" t="s">
        <v>1707</v>
      </c>
      <c r="O12" s="127" t="s">
        <v>1708</v>
      </c>
    </row>
    <row r="13" spans="4:9" ht="19.5">
      <c r="D13" s="128">
        <f>SUM(D6:D12)</f>
        <v>10000000</v>
      </c>
      <c r="E13" s="129">
        <f>SUM(E6:E12)</f>
        <v>1660000000</v>
      </c>
      <c r="I13" s="24"/>
    </row>
    <row r="14" ht="19.5">
      <c r="I14" s="24"/>
    </row>
    <row r="15" spans="2:16" ht="19.5">
      <c r="B15" s="362" t="s">
        <v>1709</v>
      </c>
      <c r="C15" s="362"/>
      <c r="D15" s="362"/>
      <c r="E15" s="362"/>
      <c r="F15" s="362"/>
      <c r="G15" s="362"/>
      <c r="H15" s="362"/>
      <c r="I15" s="362"/>
      <c r="J15" s="362"/>
      <c r="K15" s="362"/>
      <c r="L15" s="362"/>
      <c r="M15" s="362"/>
      <c r="N15" s="362"/>
      <c r="O15" s="362"/>
      <c r="P15" s="362"/>
    </row>
    <row r="16" spans="2:16" ht="19.5">
      <c r="B16" s="362" t="s">
        <v>1710</v>
      </c>
      <c r="C16" s="362"/>
      <c r="D16" s="362"/>
      <c r="E16" s="362"/>
      <c r="F16" s="362"/>
      <c r="G16" s="362"/>
      <c r="H16" s="362"/>
      <c r="I16" s="362"/>
      <c r="J16" s="362"/>
      <c r="K16" s="362"/>
      <c r="L16" s="362"/>
      <c r="M16" s="362"/>
      <c r="N16" s="362"/>
      <c r="O16" s="362"/>
      <c r="P16" s="362"/>
    </row>
    <row r="17" spans="1:20" s="131" customFormat="1" ht="19.5">
      <c r="A17" s="117"/>
      <c r="B17" s="358" t="s">
        <v>1711</v>
      </c>
      <c r="C17" s="358"/>
      <c r="D17" s="358"/>
      <c r="E17" s="358"/>
      <c r="F17" s="358"/>
      <c r="G17" s="358"/>
      <c r="H17" s="358"/>
      <c r="I17" s="358"/>
      <c r="J17" s="358"/>
      <c r="K17" s="358"/>
      <c r="L17" s="358"/>
      <c r="M17" s="358"/>
      <c r="N17" s="358"/>
      <c r="O17" s="358"/>
      <c r="P17" s="358"/>
      <c r="Q17" s="358"/>
      <c r="R17" s="358"/>
      <c r="S17" s="358"/>
      <c r="T17" s="358"/>
    </row>
  </sheetData>
  <sheetProtection/>
  <mergeCells count="6">
    <mergeCell ref="B16:P16"/>
    <mergeCell ref="B17:T17"/>
    <mergeCell ref="A1:N3"/>
    <mergeCell ref="D4:E4"/>
    <mergeCell ref="F6:F12"/>
    <mergeCell ref="B15:P15"/>
  </mergeCells>
  <printOptions/>
  <pageMargins left="0.75" right="0.75" top="1" bottom="1" header="0.5" footer="0.5"/>
  <pageSetup fitToHeight="1" fitToWidth="1" horizontalDpi="300" verticalDpi="300" orientation="landscape" paperSize="9" scale="38" r:id="rId1"/>
</worksheet>
</file>

<file path=xl/worksheets/sheet6.xml><?xml version="1.0" encoding="utf-8"?>
<worksheet xmlns="http://schemas.openxmlformats.org/spreadsheetml/2006/main" xmlns:r="http://schemas.openxmlformats.org/officeDocument/2006/relationships">
  <dimension ref="A1:W27"/>
  <sheetViews>
    <sheetView zoomScalePageLayoutView="0" workbookViewId="0" topLeftCell="F7">
      <selection activeCell="A1" sqref="A1"/>
    </sheetView>
  </sheetViews>
  <sheetFormatPr defaultColWidth="8.8515625" defaultRowHeight="12.75"/>
  <cols>
    <col min="1" max="1" width="5.140625" style="1" customWidth="1"/>
    <col min="2" max="2" width="39.140625" style="1" customWidth="1"/>
    <col min="3" max="4" width="20.140625" style="1" customWidth="1"/>
    <col min="5" max="6" width="16.421875" style="1" customWidth="1"/>
    <col min="7" max="7" width="9.421875" style="1" customWidth="1"/>
    <col min="8" max="11" width="26.421875" style="1" customWidth="1"/>
    <col min="12" max="12" width="19.421875" style="1" customWidth="1"/>
    <col min="13" max="13" width="26.421875" style="1" customWidth="1"/>
    <col min="14" max="14" width="15.00390625" style="1" customWidth="1"/>
    <col min="15" max="16" width="21.00390625" style="1" customWidth="1"/>
  </cols>
  <sheetData>
    <row r="1" spans="1:16" ht="25.5">
      <c r="A1" s="359" t="s">
        <v>1712</v>
      </c>
      <c r="B1" s="359"/>
      <c r="C1" s="359"/>
      <c r="D1" s="359"/>
      <c r="E1" s="359"/>
      <c r="F1" s="359"/>
      <c r="G1" s="359"/>
      <c r="H1" s="359"/>
      <c r="I1" s="359"/>
      <c r="J1" s="359"/>
      <c r="K1" s="359"/>
      <c r="L1" s="359"/>
      <c r="M1" s="359"/>
      <c r="N1" s="359"/>
      <c r="O1" s="359"/>
      <c r="P1" s="2"/>
    </row>
    <row r="2" spans="1:16" ht="12.75">
      <c r="A2" s="359"/>
      <c r="B2" s="359"/>
      <c r="C2" s="359"/>
      <c r="D2" s="359"/>
      <c r="E2" s="359"/>
      <c r="F2" s="359"/>
      <c r="G2" s="359"/>
      <c r="H2" s="359"/>
      <c r="I2" s="359"/>
      <c r="J2" s="359"/>
      <c r="K2" s="359"/>
      <c r="L2" s="359"/>
      <c r="M2" s="359"/>
      <c r="N2" s="359"/>
      <c r="O2" s="359"/>
      <c r="P2" s="3"/>
    </row>
    <row r="3" spans="1:16" ht="12.75">
      <c r="A3" s="359"/>
      <c r="B3" s="359"/>
      <c r="C3" s="359"/>
      <c r="D3" s="359"/>
      <c r="E3" s="359"/>
      <c r="F3" s="359"/>
      <c r="G3" s="359"/>
      <c r="H3" s="359"/>
      <c r="I3" s="359"/>
      <c r="J3" s="359"/>
      <c r="K3" s="359"/>
      <c r="L3" s="359"/>
      <c r="M3" s="359"/>
      <c r="N3" s="359"/>
      <c r="O3" s="359"/>
      <c r="P3" s="3"/>
    </row>
    <row r="4" spans="1:16" ht="12.75">
      <c r="A4" s="360" t="s">
        <v>1713</v>
      </c>
      <c r="B4" s="360"/>
      <c r="C4" s="360"/>
      <c r="D4" s="360"/>
      <c r="E4" s="360"/>
      <c r="F4" s="360"/>
      <c r="G4" s="360"/>
      <c r="H4" s="360"/>
      <c r="I4" s="360"/>
      <c r="J4" s="360"/>
      <c r="K4" s="360"/>
      <c r="L4" s="360"/>
      <c r="M4" s="360"/>
      <c r="N4" s="360"/>
      <c r="O4" s="360"/>
      <c r="P4" s="3"/>
    </row>
    <row r="5" spans="1:16" ht="12.75">
      <c r="A5" s="360"/>
      <c r="B5" s="360"/>
      <c r="C5" s="360"/>
      <c r="D5" s="360"/>
      <c r="E5" s="360"/>
      <c r="F5" s="360"/>
      <c r="G5" s="360"/>
      <c r="H5" s="360"/>
      <c r="I5" s="360"/>
      <c r="J5" s="360"/>
      <c r="K5" s="360"/>
      <c r="L5" s="360"/>
      <c r="M5" s="360"/>
      <c r="N5" s="360"/>
      <c r="O5" s="360"/>
      <c r="P5" s="3"/>
    </row>
    <row r="6" spans="1:16" ht="58.5">
      <c r="A6" s="30" t="s">
        <v>1714</v>
      </c>
      <c r="B6" s="5" t="s">
        <v>1715</v>
      </c>
      <c r="C6" s="6" t="s">
        <v>1716</v>
      </c>
      <c r="D6" s="361" t="s">
        <v>1717</v>
      </c>
      <c r="E6" s="361"/>
      <c r="F6" s="361"/>
      <c r="G6" s="6" t="s">
        <v>1718</v>
      </c>
      <c r="H6" s="6" t="s">
        <v>1719</v>
      </c>
      <c r="I6" s="6" t="s">
        <v>1720</v>
      </c>
      <c r="J6" s="6" t="s">
        <v>1721</v>
      </c>
      <c r="K6" s="6" t="s">
        <v>1722</v>
      </c>
      <c r="L6" s="6" t="s">
        <v>1723</v>
      </c>
      <c r="M6" s="6" t="s">
        <v>1724</v>
      </c>
      <c r="N6" s="6" t="s">
        <v>1725</v>
      </c>
      <c r="O6" s="7" t="s">
        <v>1726</v>
      </c>
      <c r="P6" s="30" t="s">
        <v>1727</v>
      </c>
    </row>
    <row r="7" spans="1:16" ht="19.5">
      <c r="A7" s="31"/>
      <c r="B7" s="31"/>
      <c r="C7" s="10"/>
      <c r="D7" s="10" t="s">
        <v>1728</v>
      </c>
      <c r="E7" s="10" t="s">
        <v>1729</v>
      </c>
      <c r="F7" s="10" t="s">
        <v>1730</v>
      </c>
      <c r="G7" s="10"/>
      <c r="H7" s="10"/>
      <c r="I7" s="10"/>
      <c r="J7" s="10"/>
      <c r="K7" s="10"/>
      <c r="L7" s="10"/>
      <c r="M7" s="10"/>
      <c r="N7" s="10"/>
      <c r="O7" s="11"/>
      <c r="P7" s="102"/>
    </row>
    <row r="8" spans="1:16" ht="58.5">
      <c r="A8" s="103">
        <v>1</v>
      </c>
      <c r="B8" s="103" t="s">
        <v>1731</v>
      </c>
      <c r="C8" s="36" t="s">
        <v>1732</v>
      </c>
      <c r="D8" s="38">
        <v>0</v>
      </c>
      <c r="E8" s="121">
        <v>508</v>
      </c>
      <c r="F8" s="38">
        <v>0</v>
      </c>
      <c r="G8" s="38" t="s">
        <v>1733</v>
      </c>
      <c r="H8" s="104" t="s">
        <v>1734</v>
      </c>
      <c r="I8" s="38" t="s">
        <v>1735</v>
      </c>
      <c r="J8" s="38" t="s">
        <v>1736</v>
      </c>
      <c r="K8" s="38">
        <v>1</v>
      </c>
      <c r="L8" s="38" t="s">
        <v>1737</v>
      </c>
      <c r="M8" s="38" t="s">
        <v>1738</v>
      </c>
      <c r="N8" s="38" t="s">
        <v>1739</v>
      </c>
      <c r="O8" s="132" t="s">
        <v>1740</v>
      </c>
      <c r="P8" s="133" t="s">
        <v>1741</v>
      </c>
    </row>
    <row r="9" spans="1:16" ht="78">
      <c r="A9" s="103">
        <v>2</v>
      </c>
      <c r="B9" s="103" t="s">
        <v>1742</v>
      </c>
      <c r="C9" s="123" t="s">
        <v>1743</v>
      </c>
      <c r="D9" s="38">
        <v>0</v>
      </c>
      <c r="E9" s="121">
        <v>99760</v>
      </c>
      <c r="F9" s="38">
        <v>0</v>
      </c>
      <c r="G9" s="38" t="s">
        <v>1744</v>
      </c>
      <c r="H9" s="104" t="s">
        <v>1745</v>
      </c>
      <c r="I9" s="38" t="s">
        <v>1746</v>
      </c>
      <c r="J9" s="38" t="s">
        <v>1747</v>
      </c>
      <c r="K9" s="38">
        <v>1</v>
      </c>
      <c r="L9" s="38"/>
      <c r="M9" s="38" t="s">
        <v>1748</v>
      </c>
      <c r="N9" s="38" t="s">
        <v>1749</v>
      </c>
      <c r="O9" s="132" t="s">
        <v>1750</v>
      </c>
      <c r="P9" s="106" t="s">
        <v>1751</v>
      </c>
    </row>
    <row r="10" spans="1:16" ht="58.5">
      <c r="A10" s="103">
        <v>3</v>
      </c>
      <c r="B10" s="103" t="s">
        <v>1752</v>
      </c>
      <c r="C10" s="123" t="s">
        <v>1753</v>
      </c>
      <c r="D10" s="121">
        <v>16400</v>
      </c>
      <c r="E10" s="121">
        <v>16400</v>
      </c>
      <c r="F10" s="38">
        <v>0</v>
      </c>
      <c r="G10" s="38"/>
      <c r="H10" s="104" t="s">
        <v>1754</v>
      </c>
      <c r="I10" s="38" t="s">
        <v>1755</v>
      </c>
      <c r="J10" s="38" t="s">
        <v>1756</v>
      </c>
      <c r="K10" s="38">
        <v>1</v>
      </c>
      <c r="L10" s="38"/>
      <c r="M10" s="38" t="s">
        <v>1757</v>
      </c>
      <c r="N10" s="38" t="s">
        <v>1758</v>
      </c>
      <c r="O10" s="132" t="s">
        <v>1759</v>
      </c>
      <c r="P10" s="106" t="s">
        <v>1760</v>
      </c>
    </row>
    <row r="11" spans="1:16" ht="58.5">
      <c r="A11" s="103">
        <v>4</v>
      </c>
      <c r="B11" s="103" t="s">
        <v>1761</v>
      </c>
      <c r="C11" s="38" t="s">
        <v>1762</v>
      </c>
      <c r="D11" s="121">
        <v>65000</v>
      </c>
      <c r="E11" s="121">
        <v>65000</v>
      </c>
      <c r="F11" s="38">
        <v>0</v>
      </c>
      <c r="G11" s="38" t="s">
        <v>1763</v>
      </c>
      <c r="H11" s="104" t="s">
        <v>1764</v>
      </c>
      <c r="I11" s="38" t="s">
        <v>1765</v>
      </c>
      <c r="J11" s="104" t="s">
        <v>1766</v>
      </c>
      <c r="K11" s="134" t="s">
        <v>1767</v>
      </c>
      <c r="L11" s="38" t="s">
        <v>1768</v>
      </c>
      <c r="M11" s="38" t="s">
        <v>1769</v>
      </c>
      <c r="N11" s="38" t="s">
        <v>1770</v>
      </c>
      <c r="O11" s="132" t="s">
        <v>1771</v>
      </c>
      <c r="P11" s="106">
        <v>1</v>
      </c>
    </row>
    <row r="12" spans="1:16" ht="58.5">
      <c r="A12" s="103">
        <v>5</v>
      </c>
      <c r="B12" s="103" t="s">
        <v>1772</v>
      </c>
      <c r="C12" s="38" t="s">
        <v>1773</v>
      </c>
      <c r="D12" s="121">
        <v>130000</v>
      </c>
      <c r="E12" s="121">
        <v>130000</v>
      </c>
      <c r="F12" s="38">
        <v>0</v>
      </c>
      <c r="G12" s="38"/>
      <c r="H12" s="104" t="s">
        <v>1774</v>
      </c>
      <c r="I12" s="38" t="s">
        <v>1775</v>
      </c>
      <c r="J12" s="104" t="s">
        <v>1776</v>
      </c>
      <c r="K12" s="134" t="s">
        <v>1777</v>
      </c>
      <c r="L12" s="38" t="s">
        <v>1778</v>
      </c>
      <c r="M12" s="38" t="s">
        <v>1779</v>
      </c>
      <c r="N12" s="38" t="s">
        <v>1780</v>
      </c>
      <c r="O12" s="132"/>
      <c r="P12" s="106">
        <v>1</v>
      </c>
    </row>
    <row r="13" spans="1:16" ht="39">
      <c r="A13" s="103">
        <v>6</v>
      </c>
      <c r="B13" s="103" t="s">
        <v>1781</v>
      </c>
      <c r="C13" s="38" t="s">
        <v>1782</v>
      </c>
      <c r="D13" s="121">
        <v>130000</v>
      </c>
      <c r="E13" s="121">
        <v>130000</v>
      </c>
      <c r="F13" s="38">
        <v>0</v>
      </c>
      <c r="G13" s="38" t="s">
        <v>1783</v>
      </c>
      <c r="H13" s="104" t="s">
        <v>1784</v>
      </c>
      <c r="I13" s="38" t="s">
        <v>1785</v>
      </c>
      <c r="J13" s="104" t="s">
        <v>1786</v>
      </c>
      <c r="K13" s="134" t="s">
        <v>1787</v>
      </c>
      <c r="L13" s="38" t="s">
        <v>1788</v>
      </c>
      <c r="M13" s="38" t="s">
        <v>1789</v>
      </c>
      <c r="N13" s="38" t="s">
        <v>1790</v>
      </c>
      <c r="O13" s="132" t="s">
        <v>1791</v>
      </c>
      <c r="P13" s="106">
        <v>1</v>
      </c>
    </row>
    <row r="14" spans="1:16" ht="78">
      <c r="A14" s="103">
        <v>7</v>
      </c>
      <c r="B14" s="103" t="s">
        <v>1792</v>
      </c>
      <c r="C14" s="38" t="s">
        <v>1793</v>
      </c>
      <c r="D14" s="121">
        <v>1040000</v>
      </c>
      <c r="E14" s="121">
        <v>1040000</v>
      </c>
      <c r="F14" s="38">
        <v>0</v>
      </c>
      <c r="G14" s="38" t="s">
        <v>1794</v>
      </c>
      <c r="H14" s="104" t="s">
        <v>1795</v>
      </c>
      <c r="I14" s="38" t="s">
        <v>1796</v>
      </c>
      <c r="J14" s="104" t="s">
        <v>1797</v>
      </c>
      <c r="K14" s="104" t="s">
        <v>1798</v>
      </c>
      <c r="L14" s="38" t="s">
        <v>1799</v>
      </c>
      <c r="M14" s="38" t="s">
        <v>1800</v>
      </c>
      <c r="N14" s="38" t="s">
        <v>1801</v>
      </c>
      <c r="O14" s="132" t="s">
        <v>1802</v>
      </c>
      <c r="P14" s="106">
        <v>1</v>
      </c>
    </row>
    <row r="15" spans="1:16" ht="19.5">
      <c r="A15" s="103">
        <v>8</v>
      </c>
      <c r="B15" s="103" t="s">
        <v>1803</v>
      </c>
      <c r="C15" s="38"/>
      <c r="D15" s="38">
        <v>0</v>
      </c>
      <c r="E15" s="121">
        <v>30000000</v>
      </c>
      <c r="F15" s="38">
        <v>0</v>
      </c>
      <c r="G15" s="38" t="s">
        <v>1804</v>
      </c>
      <c r="H15" s="104" t="s">
        <v>1805</v>
      </c>
      <c r="I15" s="38" t="s">
        <v>1806</v>
      </c>
      <c r="J15" s="38" t="s">
        <v>1807</v>
      </c>
      <c r="K15" s="38">
        <v>0</v>
      </c>
      <c r="L15" s="38"/>
      <c r="M15" s="38" t="s">
        <v>1808</v>
      </c>
      <c r="N15" s="38" t="s">
        <v>1809</v>
      </c>
      <c r="O15" s="132" t="s">
        <v>1810</v>
      </c>
      <c r="P15" s="106" t="s">
        <v>1811</v>
      </c>
    </row>
    <row r="16" spans="1:16" ht="39">
      <c r="A16" s="103">
        <v>9</v>
      </c>
      <c r="B16" s="103" t="s">
        <v>1812</v>
      </c>
      <c r="C16" s="123" t="s">
        <v>1813</v>
      </c>
      <c r="D16" s="38">
        <v>0</v>
      </c>
      <c r="E16" s="121">
        <f>1170/8</f>
        <v>146.25</v>
      </c>
      <c r="F16" s="38">
        <v>0</v>
      </c>
      <c r="G16" s="38" t="s">
        <v>1814</v>
      </c>
      <c r="H16" s="104" t="s">
        <v>1815</v>
      </c>
      <c r="I16" s="38" t="s">
        <v>1816</v>
      </c>
      <c r="J16" s="38" t="s">
        <v>1817</v>
      </c>
      <c r="K16" s="38">
        <v>0</v>
      </c>
      <c r="L16" s="38"/>
      <c r="M16" s="38" t="s">
        <v>1818</v>
      </c>
      <c r="N16" s="38" t="s">
        <v>1819</v>
      </c>
      <c r="O16" s="132" t="s">
        <v>1820</v>
      </c>
      <c r="P16" s="106">
        <v>4</v>
      </c>
    </row>
    <row r="17" spans="1:16" ht="58.5">
      <c r="A17" s="103">
        <v>10</v>
      </c>
      <c r="B17" s="103" t="s">
        <v>1821</v>
      </c>
      <c r="C17" s="38" t="s">
        <v>1822</v>
      </c>
      <c r="D17" s="38">
        <v>0</v>
      </c>
      <c r="E17" s="36">
        <f>1/8</f>
        <v>0.125</v>
      </c>
      <c r="F17" s="38">
        <v>0</v>
      </c>
      <c r="G17" s="38" t="s">
        <v>1823</v>
      </c>
      <c r="H17" s="104" t="s">
        <v>1824</v>
      </c>
      <c r="I17" s="38" t="s">
        <v>1825</v>
      </c>
      <c r="J17" s="38" t="s">
        <v>1826</v>
      </c>
      <c r="K17" s="38">
        <v>1</v>
      </c>
      <c r="L17" s="38"/>
      <c r="M17" s="38" t="s">
        <v>1827</v>
      </c>
      <c r="N17" s="38" t="s">
        <v>1828</v>
      </c>
      <c r="O17" s="132"/>
      <c r="P17" s="106" t="s">
        <v>1829</v>
      </c>
    </row>
    <row r="18" spans="1:16" ht="58.5">
      <c r="A18" s="103">
        <v>11</v>
      </c>
      <c r="B18" s="103" t="s">
        <v>1830</v>
      </c>
      <c r="C18" s="38" t="s">
        <v>1831</v>
      </c>
      <c r="D18" s="38">
        <v>0</v>
      </c>
      <c r="E18" s="36">
        <f>1/8</f>
        <v>0.125</v>
      </c>
      <c r="F18" s="38">
        <v>0</v>
      </c>
      <c r="G18" s="38" t="s">
        <v>1832</v>
      </c>
      <c r="H18" s="104" t="s">
        <v>1833</v>
      </c>
      <c r="I18" s="38" t="s">
        <v>1834</v>
      </c>
      <c r="J18" s="38" t="s">
        <v>1835</v>
      </c>
      <c r="K18" s="38">
        <v>1</v>
      </c>
      <c r="L18" s="38"/>
      <c r="M18" s="38" t="s">
        <v>1836</v>
      </c>
      <c r="N18" s="38" t="s">
        <v>1837</v>
      </c>
      <c r="O18" s="132"/>
      <c r="P18" s="106" t="s">
        <v>1838</v>
      </c>
    </row>
    <row r="19" spans="1:16" ht="58.5">
      <c r="A19" s="107">
        <v>12</v>
      </c>
      <c r="B19" s="107" t="s">
        <v>1839</v>
      </c>
      <c r="C19" s="38" t="s">
        <v>1840</v>
      </c>
      <c r="D19" s="38">
        <v>0</v>
      </c>
      <c r="E19" s="108">
        <f>1/8</f>
        <v>0.125</v>
      </c>
      <c r="F19" s="19">
        <v>0</v>
      </c>
      <c r="G19" s="19" t="s">
        <v>1841</v>
      </c>
      <c r="H19" s="109" t="s">
        <v>1842</v>
      </c>
      <c r="I19" s="19" t="s">
        <v>1843</v>
      </c>
      <c r="J19" s="38" t="s">
        <v>1844</v>
      </c>
      <c r="K19" s="38">
        <v>1</v>
      </c>
      <c r="L19" s="38"/>
      <c r="M19" s="38" t="s">
        <v>1845</v>
      </c>
      <c r="N19" s="38" t="s">
        <v>1846</v>
      </c>
      <c r="O19" s="135"/>
      <c r="P19" s="110" t="s">
        <v>1847</v>
      </c>
    </row>
    <row r="20" spans="1:16" ht="19.5">
      <c r="A20" s="109">
        <v>13</v>
      </c>
      <c r="B20" s="109" t="s">
        <v>1848</v>
      </c>
      <c r="C20" s="38" t="s">
        <v>1849</v>
      </c>
      <c r="D20" s="108">
        <v>0</v>
      </c>
      <c r="E20" s="108">
        <v>520</v>
      </c>
      <c r="F20" s="19">
        <v>0</v>
      </c>
      <c r="G20" s="19" t="s">
        <v>1850</v>
      </c>
      <c r="H20" s="109" t="s">
        <v>1851</v>
      </c>
      <c r="I20" s="19" t="s">
        <v>1852</v>
      </c>
      <c r="J20" s="38" t="s">
        <v>1853</v>
      </c>
      <c r="K20" s="38">
        <v>0</v>
      </c>
      <c r="L20" s="38"/>
      <c r="M20" s="38" t="s">
        <v>1854</v>
      </c>
      <c r="N20" s="38" t="s">
        <v>1855</v>
      </c>
      <c r="O20" s="136"/>
      <c r="P20" s="19"/>
    </row>
    <row r="21" spans="1:16" ht="19.5">
      <c r="A21" s="137"/>
      <c r="B21" s="137"/>
      <c r="C21" s="138"/>
      <c r="D21" s="138"/>
      <c r="E21" s="139">
        <f>SUM(E11:E20)</f>
        <v>31365666.625</v>
      </c>
      <c r="F21" s="138"/>
      <c r="G21" s="140"/>
      <c r="H21" s="137"/>
      <c r="I21" s="137"/>
      <c r="J21" s="137"/>
      <c r="K21" s="137"/>
      <c r="L21" s="137"/>
      <c r="M21" s="137"/>
      <c r="N21" s="140"/>
      <c r="O21" s="141"/>
      <c r="P21" s="140"/>
    </row>
    <row r="22" spans="2:17" s="25" customFormat="1" ht="19.5">
      <c r="B22" s="362" t="s">
        <v>1856</v>
      </c>
      <c r="C22" s="362"/>
      <c r="D22" s="362"/>
      <c r="E22" s="362"/>
      <c r="F22" s="362"/>
      <c r="G22" s="362"/>
      <c r="H22" s="362"/>
      <c r="I22" s="362"/>
      <c r="J22" s="362"/>
      <c r="K22" s="362"/>
      <c r="L22" s="362"/>
      <c r="M22" s="362"/>
      <c r="N22" s="362"/>
      <c r="O22" s="362"/>
      <c r="P22" s="362"/>
      <c r="Q22" s="362"/>
    </row>
    <row r="23" spans="2:17" s="25" customFormat="1" ht="19.5">
      <c r="B23" s="362" t="s">
        <v>1857</v>
      </c>
      <c r="C23" s="362"/>
      <c r="D23" s="362"/>
      <c r="E23" s="362"/>
      <c r="F23" s="362"/>
      <c r="G23" s="362"/>
      <c r="H23" s="362"/>
      <c r="I23" s="362"/>
      <c r="J23" s="362"/>
      <c r="K23" s="362"/>
      <c r="L23" s="362"/>
      <c r="M23" s="362"/>
      <c r="N23" s="362"/>
      <c r="O23" s="362"/>
      <c r="P23" s="362"/>
      <c r="Q23" s="362"/>
    </row>
    <row r="24" spans="2:23" ht="19.5">
      <c r="B24" s="358" t="s">
        <v>1858</v>
      </c>
      <c r="C24" s="358"/>
      <c r="D24" s="358"/>
      <c r="E24" s="358"/>
      <c r="F24" s="358"/>
      <c r="G24" s="358"/>
      <c r="H24" s="358"/>
      <c r="I24" s="358"/>
      <c r="J24" s="358"/>
      <c r="K24" s="358"/>
      <c r="L24" s="358"/>
      <c r="M24" s="358"/>
      <c r="N24" s="358"/>
      <c r="O24" s="358"/>
      <c r="P24" s="358"/>
      <c r="Q24" s="358"/>
      <c r="R24" s="358"/>
      <c r="S24" s="358"/>
      <c r="T24" s="358"/>
      <c r="U24" s="358"/>
      <c r="V24" s="358"/>
      <c r="W24" s="358"/>
    </row>
    <row r="25" ht="12.75">
      <c r="B25" s="1" t="s">
        <v>1859</v>
      </c>
    </row>
    <row r="26" ht="12.75">
      <c r="B26" s="1" t="s">
        <v>1860</v>
      </c>
    </row>
    <row r="27" ht="12.75">
      <c r="B27" s="1" t="s">
        <v>1861</v>
      </c>
    </row>
  </sheetData>
  <sheetProtection/>
  <mergeCells count="6">
    <mergeCell ref="B23:Q23"/>
    <mergeCell ref="B24:W24"/>
    <mergeCell ref="A1:O3"/>
    <mergeCell ref="A4:O5"/>
    <mergeCell ref="D6:F6"/>
    <mergeCell ref="B22:Q22"/>
  </mergeCells>
  <printOptions/>
  <pageMargins left="0.75" right="0.75" top="1" bottom="1" header="0.5" footer="0.5"/>
  <pageSetup fitToHeight="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Y15"/>
  <sheetViews>
    <sheetView zoomScalePageLayoutView="0" workbookViewId="0" topLeftCell="A1">
      <selection activeCell="B13" sqref="B13"/>
    </sheetView>
  </sheetViews>
  <sheetFormatPr defaultColWidth="9.00390625" defaultRowHeight="12.75"/>
  <cols>
    <col min="1" max="1" width="5.140625" style="1" customWidth="1"/>
    <col min="2" max="2" width="39.140625" style="1" customWidth="1"/>
    <col min="3" max="4" width="20.140625" style="1" customWidth="1"/>
    <col min="5" max="6" width="16.57421875" style="1" customWidth="1"/>
    <col min="7" max="7" width="9.57421875" style="1" customWidth="1"/>
    <col min="8" max="11" width="26.57421875" style="1" customWidth="1"/>
    <col min="12" max="12" width="19.421875" style="1" customWidth="1"/>
    <col min="13" max="13" width="26.57421875" style="1" customWidth="1"/>
    <col min="14" max="14" width="15.00390625" style="1" customWidth="1"/>
    <col min="15" max="16" width="21.00390625" style="1" customWidth="1"/>
  </cols>
  <sheetData>
    <row r="1" spans="1:16" ht="25.5">
      <c r="A1" s="359" t="s">
        <v>1862</v>
      </c>
      <c r="B1" s="359"/>
      <c r="C1" s="359"/>
      <c r="D1" s="359"/>
      <c r="E1" s="359"/>
      <c r="F1" s="359"/>
      <c r="G1" s="359"/>
      <c r="H1" s="359"/>
      <c r="I1" s="359"/>
      <c r="J1" s="359"/>
      <c r="K1" s="359"/>
      <c r="L1" s="359"/>
      <c r="M1" s="359"/>
      <c r="N1" s="359"/>
      <c r="O1" s="359"/>
      <c r="P1" s="2"/>
    </row>
    <row r="2" spans="1:16" ht="12.75">
      <c r="A2" s="359"/>
      <c r="B2" s="359"/>
      <c r="C2" s="359"/>
      <c r="D2" s="359"/>
      <c r="E2" s="359"/>
      <c r="F2" s="359"/>
      <c r="G2" s="359"/>
      <c r="H2" s="359"/>
      <c r="I2" s="359"/>
      <c r="J2" s="359"/>
      <c r="K2" s="359"/>
      <c r="L2" s="359"/>
      <c r="M2" s="359"/>
      <c r="N2" s="359"/>
      <c r="O2" s="359"/>
      <c r="P2" s="3"/>
    </row>
    <row r="3" spans="1:16" ht="12.75">
      <c r="A3" s="359"/>
      <c r="B3" s="359"/>
      <c r="C3" s="359"/>
      <c r="D3" s="359"/>
      <c r="E3" s="359"/>
      <c r="F3" s="359"/>
      <c r="G3" s="359"/>
      <c r="H3" s="359"/>
      <c r="I3" s="359"/>
      <c r="J3" s="359"/>
      <c r="K3" s="359"/>
      <c r="L3" s="359"/>
      <c r="M3" s="359"/>
      <c r="N3" s="359"/>
      <c r="O3" s="359"/>
      <c r="P3" s="3"/>
    </row>
    <row r="4" spans="1:16" ht="58.5">
      <c r="A4" s="30" t="s">
        <v>1863</v>
      </c>
      <c r="B4" s="5" t="s">
        <v>1864</v>
      </c>
      <c r="C4" s="6" t="s">
        <v>1865</v>
      </c>
      <c r="D4" s="361" t="s">
        <v>1866</v>
      </c>
      <c r="E4" s="361"/>
      <c r="F4" s="361"/>
      <c r="G4" s="6" t="s">
        <v>1867</v>
      </c>
      <c r="H4" s="6" t="s">
        <v>1868</v>
      </c>
      <c r="I4" s="6" t="s">
        <v>1869</v>
      </c>
      <c r="J4" s="6" t="s">
        <v>1870</v>
      </c>
      <c r="K4" s="6" t="s">
        <v>1871</v>
      </c>
      <c r="L4" s="6" t="s">
        <v>1872</v>
      </c>
      <c r="M4" s="6" t="s">
        <v>1873</v>
      </c>
      <c r="N4" s="6" t="s">
        <v>1874</v>
      </c>
      <c r="O4" s="7" t="s">
        <v>1875</v>
      </c>
      <c r="P4" s="30" t="s">
        <v>1876</v>
      </c>
    </row>
    <row r="5" spans="1:16" ht="19.5">
      <c r="A5" s="31"/>
      <c r="B5" s="31"/>
      <c r="C5" s="10"/>
      <c r="D5" s="10" t="s">
        <v>1877</v>
      </c>
      <c r="E5" s="10" t="s">
        <v>1878</v>
      </c>
      <c r="F5" s="10" t="s">
        <v>1879</v>
      </c>
      <c r="G5" s="10"/>
      <c r="H5" s="10"/>
      <c r="I5" s="10"/>
      <c r="J5" s="10"/>
      <c r="K5" s="10"/>
      <c r="L5" s="10"/>
      <c r="M5" s="10"/>
      <c r="N5" s="10"/>
      <c r="O5" s="11"/>
      <c r="P5" s="102"/>
    </row>
    <row r="6" spans="1:16" ht="19.5">
      <c r="A6" s="103">
        <v>1</v>
      </c>
      <c r="B6" s="103" t="s">
        <v>1880</v>
      </c>
      <c r="C6" s="36" t="s">
        <v>1881</v>
      </c>
      <c r="D6" s="142"/>
      <c r="E6" s="121">
        <v>2600000</v>
      </c>
      <c r="F6" s="36">
        <v>0</v>
      </c>
      <c r="G6" s="39" t="s">
        <v>1882</v>
      </c>
      <c r="H6" s="143" t="s">
        <v>1883</v>
      </c>
      <c r="I6" s="38" t="s">
        <v>1884</v>
      </c>
      <c r="J6" s="38" t="s">
        <v>1885</v>
      </c>
      <c r="K6" s="143"/>
      <c r="L6" s="143"/>
      <c r="M6" s="143"/>
      <c r="N6" s="38" t="s">
        <v>1886</v>
      </c>
      <c r="O6" s="132" t="s">
        <v>1887</v>
      </c>
      <c r="P6" s="144"/>
    </row>
    <row r="7" spans="1:16" ht="19.5">
      <c r="A7" s="103">
        <v>2</v>
      </c>
      <c r="B7" s="103" t="s">
        <v>1888</v>
      </c>
      <c r="C7" s="36" t="s">
        <v>1889</v>
      </c>
      <c r="D7" s="142"/>
      <c r="E7" s="121">
        <v>2600000</v>
      </c>
      <c r="F7" s="36">
        <v>0</v>
      </c>
      <c r="G7" s="38" t="s">
        <v>1890</v>
      </c>
      <c r="H7" s="104" t="s">
        <v>1891</v>
      </c>
      <c r="I7" s="38" t="s">
        <v>1892</v>
      </c>
      <c r="J7" s="104" t="s">
        <v>1893</v>
      </c>
      <c r="K7" s="104" t="s">
        <v>1894</v>
      </c>
      <c r="L7" s="143"/>
      <c r="M7" s="104" t="s">
        <v>1895</v>
      </c>
      <c r="N7" s="39" t="s">
        <v>1896</v>
      </c>
      <c r="O7" s="132" t="s">
        <v>1897</v>
      </c>
      <c r="P7" s="144"/>
    </row>
    <row r="8" spans="1:16" ht="19.5">
      <c r="A8" s="103">
        <v>3</v>
      </c>
      <c r="B8" s="103" t="s">
        <v>1898</v>
      </c>
      <c r="C8" s="36" t="s">
        <v>1899</v>
      </c>
      <c r="D8" s="142"/>
      <c r="E8" s="121">
        <v>2600000</v>
      </c>
      <c r="F8" s="36">
        <v>0</v>
      </c>
      <c r="G8" s="38" t="s">
        <v>1900</v>
      </c>
      <c r="H8" s="104" t="s">
        <v>1901</v>
      </c>
      <c r="I8" s="38" t="s">
        <v>1902</v>
      </c>
      <c r="J8" s="104" t="s">
        <v>1903</v>
      </c>
      <c r="K8" s="104" t="s">
        <v>1904</v>
      </c>
      <c r="L8" s="143"/>
      <c r="M8" s="104" t="s">
        <v>1905</v>
      </c>
      <c r="N8" s="38" t="s">
        <v>1906</v>
      </c>
      <c r="O8" s="132" t="s">
        <v>1907</v>
      </c>
      <c r="P8" s="144"/>
    </row>
    <row r="9" spans="1:16" ht="39">
      <c r="A9" s="103">
        <v>4</v>
      </c>
      <c r="B9" s="103" t="s">
        <v>1908</v>
      </c>
      <c r="C9" s="36" t="s">
        <v>1909</v>
      </c>
      <c r="D9" s="142"/>
      <c r="E9" s="121">
        <v>2600000</v>
      </c>
      <c r="F9" s="36">
        <v>0</v>
      </c>
      <c r="G9" s="39" t="s">
        <v>1910</v>
      </c>
      <c r="H9" s="143" t="s">
        <v>1911</v>
      </c>
      <c r="I9" s="38" t="s">
        <v>1912</v>
      </c>
      <c r="J9" s="143" t="s">
        <v>1913</v>
      </c>
      <c r="K9" s="104" t="s">
        <v>1914</v>
      </c>
      <c r="L9" s="143"/>
      <c r="M9" s="104" t="s">
        <v>1915</v>
      </c>
      <c r="N9" s="38" t="s">
        <v>1916</v>
      </c>
      <c r="O9" s="132" t="s">
        <v>1917</v>
      </c>
      <c r="P9" s="144"/>
    </row>
    <row r="10" spans="1:16" ht="19.5">
      <c r="A10" s="107">
        <v>5</v>
      </c>
      <c r="B10" s="107" t="s">
        <v>1918</v>
      </c>
      <c r="C10" s="108" t="s">
        <v>1919</v>
      </c>
      <c r="D10" s="145"/>
      <c r="E10" s="126">
        <f>0.07*2600000</f>
        <v>182000.00000000003</v>
      </c>
      <c r="F10" s="108">
        <v>0</v>
      </c>
      <c r="G10" s="47" t="s">
        <v>1920</v>
      </c>
      <c r="H10" s="109" t="s">
        <v>1921</v>
      </c>
      <c r="I10" s="19" t="s">
        <v>1922</v>
      </c>
      <c r="J10" s="47" t="s">
        <v>1923</v>
      </c>
      <c r="K10" s="146"/>
      <c r="L10" s="146"/>
      <c r="M10" s="109" t="s">
        <v>1924</v>
      </c>
      <c r="N10" s="19" t="s">
        <v>1925</v>
      </c>
      <c r="O10" s="135" t="s">
        <v>1926</v>
      </c>
      <c r="P10" s="147"/>
    </row>
    <row r="11" spans="5:6" ht="19.5">
      <c r="E11" s="111">
        <f>SUM(E6:E10)</f>
        <v>10582000</v>
      </c>
      <c r="F11" s="111">
        <f>SUM(F6:F10)</f>
        <v>0</v>
      </c>
    </row>
    <row r="12" spans="2:17" ht="19.5">
      <c r="B12" s="23"/>
      <c r="C12" s="23"/>
      <c r="D12" s="23"/>
      <c r="E12" s="23"/>
      <c r="F12" s="23"/>
      <c r="G12" s="23"/>
      <c r="H12" s="23"/>
      <c r="I12" s="23"/>
      <c r="J12" s="24"/>
      <c r="K12" s="23"/>
      <c r="L12" s="23"/>
      <c r="M12" s="23"/>
      <c r="N12" s="23"/>
      <c r="O12" s="23"/>
      <c r="P12" s="23"/>
      <c r="Q12" s="23"/>
    </row>
    <row r="13" spans="2:17" s="25" customFormat="1" ht="19.5">
      <c r="B13" s="358" t="s">
        <v>1927</v>
      </c>
      <c r="C13" s="358"/>
      <c r="D13" s="358"/>
      <c r="E13" s="358"/>
      <c r="F13" s="358"/>
      <c r="G13" s="358"/>
      <c r="H13" s="358"/>
      <c r="I13" s="358"/>
      <c r="J13" s="358"/>
      <c r="K13" s="358"/>
      <c r="L13" s="358"/>
      <c r="M13" s="358"/>
      <c r="N13" s="358"/>
      <c r="O13" s="358"/>
      <c r="P13" s="358"/>
      <c r="Q13" s="358"/>
    </row>
    <row r="14" spans="2:17" s="25" customFormat="1" ht="19.5">
      <c r="B14" s="358" t="s">
        <v>1928</v>
      </c>
      <c r="C14" s="358"/>
      <c r="D14" s="358"/>
      <c r="E14" s="358"/>
      <c r="F14" s="358"/>
      <c r="G14" s="358"/>
      <c r="H14" s="358"/>
      <c r="I14" s="358"/>
      <c r="J14" s="358"/>
      <c r="K14" s="358"/>
      <c r="L14" s="358"/>
      <c r="M14" s="358"/>
      <c r="N14" s="358"/>
      <c r="O14" s="358"/>
      <c r="P14" s="358"/>
      <c r="Q14" s="358"/>
    </row>
    <row r="15" spans="2:25" ht="19.5">
      <c r="B15" s="358" t="s">
        <v>1929</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row>
  </sheetData>
  <sheetProtection/>
  <mergeCells count="5">
    <mergeCell ref="B15:Y15"/>
    <mergeCell ref="A1:O3"/>
    <mergeCell ref="D4:F4"/>
    <mergeCell ref="B13:Q13"/>
    <mergeCell ref="B14:Q14"/>
  </mergeCells>
  <printOptions/>
  <pageMargins left="0.75" right="0.75" top="1" bottom="1" header="0.5" footer="0.5"/>
  <pageSetup fitToHeight="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E23"/>
  <sheetViews>
    <sheetView zoomScalePageLayoutView="0" workbookViewId="0" topLeftCell="A1">
      <selection activeCell="A1" sqref="A1"/>
    </sheetView>
  </sheetViews>
  <sheetFormatPr defaultColWidth="8.8515625" defaultRowHeight="12.75"/>
  <cols>
    <col min="1" max="1" width="5.140625" style="1" customWidth="1"/>
    <col min="2" max="2" width="39.140625" style="1" customWidth="1"/>
    <col min="3" max="4" width="22.28125" style="1" customWidth="1"/>
    <col min="5" max="6" width="16.421875" style="1" customWidth="1"/>
    <col min="7" max="7" width="12.421875" style="1" customWidth="1"/>
    <col min="8" max="11" width="26.421875" style="1" customWidth="1"/>
    <col min="12" max="12" width="19.421875" style="148" customWidth="1"/>
    <col min="13" max="13" width="26.421875" style="148" customWidth="1"/>
    <col min="14" max="14" width="15.00390625" style="1" customWidth="1"/>
    <col min="15" max="16" width="21.00390625" style="1" customWidth="1"/>
  </cols>
  <sheetData>
    <row r="1" spans="1:16" ht="25.5">
      <c r="A1" s="359" t="s">
        <v>1930</v>
      </c>
      <c r="B1" s="359"/>
      <c r="C1" s="359"/>
      <c r="D1" s="359"/>
      <c r="E1" s="359"/>
      <c r="F1" s="359"/>
      <c r="G1" s="359"/>
      <c r="H1" s="359"/>
      <c r="I1" s="359"/>
      <c r="J1" s="359"/>
      <c r="K1" s="359"/>
      <c r="L1" s="359"/>
      <c r="M1" s="359"/>
      <c r="N1" s="359"/>
      <c r="O1" s="359"/>
      <c r="P1" s="2"/>
    </row>
    <row r="2" spans="1:16" ht="12.75">
      <c r="A2" s="359"/>
      <c r="B2" s="359"/>
      <c r="C2" s="359"/>
      <c r="D2" s="359"/>
      <c r="E2" s="359"/>
      <c r="F2" s="359"/>
      <c r="G2" s="359"/>
      <c r="H2" s="359"/>
      <c r="I2" s="359"/>
      <c r="J2" s="359"/>
      <c r="K2" s="359"/>
      <c r="L2" s="359"/>
      <c r="M2" s="359"/>
      <c r="N2" s="359"/>
      <c r="O2" s="359"/>
      <c r="P2" s="3"/>
    </row>
    <row r="3" spans="1:16" ht="12.75">
      <c r="A3" s="359"/>
      <c r="B3" s="359"/>
      <c r="C3" s="359"/>
      <c r="D3" s="359"/>
      <c r="E3" s="359"/>
      <c r="F3" s="359"/>
      <c r="G3" s="359"/>
      <c r="H3" s="359"/>
      <c r="I3" s="359"/>
      <c r="J3" s="359"/>
      <c r="K3" s="359"/>
      <c r="L3" s="359"/>
      <c r="M3" s="359"/>
      <c r="N3" s="359"/>
      <c r="O3" s="359"/>
      <c r="P3" s="3"/>
    </row>
    <row r="4" spans="1:16" ht="12.75">
      <c r="A4" s="380" t="s">
        <v>1931</v>
      </c>
      <c r="B4" s="380"/>
      <c r="C4" s="380"/>
      <c r="D4" s="380"/>
      <c r="E4" s="380"/>
      <c r="F4" s="380"/>
      <c r="G4" s="380"/>
      <c r="H4" s="380"/>
      <c r="I4" s="380"/>
      <c r="J4" s="380"/>
      <c r="K4" s="380"/>
      <c r="L4" s="380"/>
      <c r="M4" s="380"/>
      <c r="N4" s="380"/>
      <c r="O4" s="380"/>
      <c r="P4" s="99"/>
    </row>
    <row r="5" spans="1:16" ht="12.75">
      <c r="A5" s="380"/>
      <c r="B5" s="380"/>
      <c r="C5" s="380"/>
      <c r="D5" s="380"/>
      <c r="E5" s="380"/>
      <c r="F5" s="380"/>
      <c r="G5" s="380"/>
      <c r="H5" s="380"/>
      <c r="I5" s="380"/>
      <c r="J5" s="380"/>
      <c r="K5" s="380"/>
      <c r="L5" s="380"/>
      <c r="M5" s="380"/>
      <c r="N5" s="380"/>
      <c r="O5" s="380"/>
      <c r="P5" s="100"/>
    </row>
    <row r="6" spans="1:16" ht="58.5">
      <c r="A6" s="30" t="s">
        <v>1932</v>
      </c>
      <c r="B6" s="5" t="s">
        <v>1933</v>
      </c>
      <c r="C6" s="6" t="s">
        <v>1934</v>
      </c>
      <c r="D6" s="361" t="s">
        <v>1935</v>
      </c>
      <c r="E6" s="361"/>
      <c r="F6" s="361"/>
      <c r="G6" s="6" t="s">
        <v>1936</v>
      </c>
      <c r="H6" s="6" t="s">
        <v>1937</v>
      </c>
      <c r="I6" s="6" t="s">
        <v>1938</v>
      </c>
      <c r="J6" s="6" t="s">
        <v>1939</v>
      </c>
      <c r="K6" s="6" t="s">
        <v>1940</v>
      </c>
      <c r="L6" s="6" t="s">
        <v>1941</v>
      </c>
      <c r="M6" s="6" t="s">
        <v>1942</v>
      </c>
      <c r="N6" s="6" t="s">
        <v>1943</v>
      </c>
      <c r="O6" s="7" t="s">
        <v>1944</v>
      </c>
      <c r="P6" s="30" t="s">
        <v>1945</v>
      </c>
    </row>
    <row r="7" spans="1:16" s="32" customFormat="1" ht="19.5">
      <c r="A7" s="31"/>
      <c r="B7" s="31"/>
      <c r="C7" s="10"/>
      <c r="D7" s="10" t="s">
        <v>1946</v>
      </c>
      <c r="E7" s="10" t="s">
        <v>1947</v>
      </c>
      <c r="F7" s="10" t="s">
        <v>1948</v>
      </c>
      <c r="G7" s="10"/>
      <c r="H7" s="10"/>
      <c r="I7" s="10"/>
      <c r="J7" s="10"/>
      <c r="K7" s="10"/>
      <c r="L7" s="10"/>
      <c r="M7" s="10"/>
      <c r="N7" s="10"/>
      <c r="O7" s="11"/>
      <c r="P7" s="102"/>
    </row>
    <row r="8" spans="1:16" ht="58.5">
      <c r="A8" s="103">
        <v>1</v>
      </c>
      <c r="B8" s="103" t="s">
        <v>1949</v>
      </c>
      <c r="C8" s="36" t="s">
        <v>1950</v>
      </c>
      <c r="D8" s="37">
        <v>28000000</v>
      </c>
      <c r="E8" s="121">
        <v>10000000</v>
      </c>
      <c r="F8" s="149" t="s">
        <v>1951</v>
      </c>
      <c r="G8" s="38" t="s">
        <v>1952</v>
      </c>
      <c r="H8" s="104" t="s">
        <v>1953</v>
      </c>
      <c r="I8" s="149" t="s">
        <v>1954</v>
      </c>
      <c r="J8" s="104" t="s">
        <v>1955</v>
      </c>
      <c r="K8" s="104" t="s">
        <v>1956</v>
      </c>
      <c r="L8" s="38" t="s">
        <v>1957</v>
      </c>
      <c r="M8" s="38" t="s">
        <v>1958</v>
      </c>
      <c r="N8" s="38" t="s">
        <v>1959</v>
      </c>
      <c r="O8" s="105" t="s">
        <v>1960</v>
      </c>
      <c r="P8" s="106">
        <v>1</v>
      </c>
    </row>
    <row r="9" spans="1:16" ht="58.5">
      <c r="A9" s="103">
        <v>2</v>
      </c>
      <c r="B9" s="103" t="s">
        <v>1961</v>
      </c>
      <c r="C9" s="36" t="s">
        <v>1962</v>
      </c>
      <c r="D9" s="37">
        <v>280000000</v>
      </c>
      <c r="E9" s="121">
        <v>12500000</v>
      </c>
      <c r="F9" s="149" t="s">
        <v>1963</v>
      </c>
      <c r="G9" s="38" t="s">
        <v>1964</v>
      </c>
      <c r="H9" s="104" t="s">
        <v>1965</v>
      </c>
      <c r="I9" s="149" t="s">
        <v>1966</v>
      </c>
      <c r="J9" s="104" t="s">
        <v>1967</v>
      </c>
      <c r="K9" s="104" t="s">
        <v>1968</v>
      </c>
      <c r="L9" s="38" t="s">
        <v>1969</v>
      </c>
      <c r="M9" s="38" t="s">
        <v>1970</v>
      </c>
      <c r="N9" s="38" t="s">
        <v>1971</v>
      </c>
      <c r="O9" s="105" t="s">
        <v>1972</v>
      </c>
      <c r="P9" s="106">
        <v>1</v>
      </c>
    </row>
    <row r="10" spans="1:16" ht="19.5">
      <c r="A10" s="383">
        <v>3</v>
      </c>
      <c r="B10" s="384" t="s">
        <v>1973</v>
      </c>
      <c r="C10" s="385" t="s">
        <v>1974</v>
      </c>
      <c r="D10" s="39"/>
      <c r="E10" s="386">
        <v>5000000</v>
      </c>
      <c r="F10" s="149" t="s">
        <v>1975</v>
      </c>
      <c r="G10" s="387" t="s">
        <v>1976</v>
      </c>
      <c r="H10" s="388" t="s">
        <v>1977</v>
      </c>
      <c r="I10" s="389" t="s">
        <v>1978</v>
      </c>
      <c r="J10" s="387" t="s">
        <v>1979</v>
      </c>
      <c r="K10" s="387" t="s">
        <v>1980</v>
      </c>
      <c r="L10" s="387" t="s">
        <v>1981</v>
      </c>
      <c r="M10" s="387" t="s">
        <v>1982</v>
      </c>
      <c r="N10" s="387" t="s">
        <v>1983</v>
      </c>
      <c r="O10" s="390" t="s">
        <v>1984</v>
      </c>
      <c r="P10" s="391" t="s">
        <v>1985</v>
      </c>
    </row>
    <row r="11" spans="1:16" ht="19.5">
      <c r="A11" s="383"/>
      <c r="B11" s="384"/>
      <c r="C11" s="385"/>
      <c r="D11" s="39" t="s">
        <v>1986</v>
      </c>
      <c r="E11" s="386"/>
      <c r="F11" s="149" t="s">
        <v>1987</v>
      </c>
      <c r="G11" s="387"/>
      <c r="H11" s="388"/>
      <c r="I11" s="389"/>
      <c r="J11" s="387"/>
      <c r="K11" s="387"/>
      <c r="L11" s="387"/>
      <c r="M11" s="387"/>
      <c r="N11" s="387"/>
      <c r="O11" s="390"/>
      <c r="P11" s="391"/>
    </row>
    <row r="12" spans="1:16" s="1" customFormat="1" ht="58.5">
      <c r="A12" s="103">
        <v>4</v>
      </c>
      <c r="B12" s="103" t="s">
        <v>1988</v>
      </c>
      <c r="C12" s="36" t="s">
        <v>1989</v>
      </c>
      <c r="D12" s="38">
        <v>0</v>
      </c>
      <c r="E12" s="121">
        <v>0</v>
      </c>
      <c r="F12" s="149" t="s">
        <v>1990</v>
      </c>
      <c r="G12" s="38" t="s">
        <v>1991</v>
      </c>
      <c r="H12" s="104" t="s">
        <v>1992</v>
      </c>
      <c r="I12" s="149" t="s">
        <v>1993</v>
      </c>
      <c r="J12" s="104" t="s">
        <v>1994</v>
      </c>
      <c r="K12" s="149" t="s">
        <v>1995</v>
      </c>
      <c r="L12" s="149" t="s">
        <v>1996</v>
      </c>
      <c r="M12" s="38" t="s">
        <v>1997</v>
      </c>
      <c r="N12" s="38" t="s">
        <v>1998</v>
      </c>
      <c r="O12" s="105" t="s">
        <v>1999</v>
      </c>
      <c r="P12" s="106" t="s">
        <v>2000</v>
      </c>
    </row>
    <row r="13" spans="1:16" s="150" customFormat="1" ht="51" customHeight="1">
      <c r="A13" s="103">
        <v>5</v>
      </c>
      <c r="B13" s="103" t="s">
        <v>2001</v>
      </c>
      <c r="C13" s="36" t="s">
        <v>2002</v>
      </c>
      <c r="D13" s="37">
        <v>25000</v>
      </c>
      <c r="E13" s="121">
        <v>25000</v>
      </c>
      <c r="F13" s="149" t="s">
        <v>2003</v>
      </c>
      <c r="G13" s="38" t="s">
        <v>2004</v>
      </c>
      <c r="H13" s="104" t="s">
        <v>2005</v>
      </c>
      <c r="I13" s="149" t="s">
        <v>2006</v>
      </c>
      <c r="J13" s="38" t="s">
        <v>2007</v>
      </c>
      <c r="K13" s="38" t="s">
        <v>2008</v>
      </c>
      <c r="L13" s="38" t="s">
        <v>2009</v>
      </c>
      <c r="M13" s="38" t="s">
        <v>2010</v>
      </c>
      <c r="N13" s="38" t="s">
        <v>2011</v>
      </c>
      <c r="O13" s="105" t="s">
        <v>2012</v>
      </c>
      <c r="P13" s="106">
        <v>3</v>
      </c>
    </row>
    <row r="14" spans="1:16" s="150" customFormat="1" ht="51" customHeight="1">
      <c r="A14" s="103">
        <v>6</v>
      </c>
      <c r="B14" s="103" t="s">
        <v>2013</v>
      </c>
      <c r="C14" s="36" t="s">
        <v>2014</v>
      </c>
      <c r="D14" s="37">
        <v>25000</v>
      </c>
      <c r="E14" s="121">
        <v>25000</v>
      </c>
      <c r="F14" s="149" t="s">
        <v>2015</v>
      </c>
      <c r="G14" s="38" t="s">
        <v>2016</v>
      </c>
      <c r="H14" s="104" t="s">
        <v>2017</v>
      </c>
      <c r="I14" s="149" t="s">
        <v>2018</v>
      </c>
      <c r="J14" s="104" t="s">
        <v>2019</v>
      </c>
      <c r="K14" s="104" t="s">
        <v>2020</v>
      </c>
      <c r="L14" s="38" t="s">
        <v>2021</v>
      </c>
      <c r="M14" s="38" t="s">
        <v>2022</v>
      </c>
      <c r="N14" s="38" t="s">
        <v>2023</v>
      </c>
      <c r="O14" s="105" t="s">
        <v>2024</v>
      </c>
      <c r="P14" s="106" t="s">
        <v>2025</v>
      </c>
    </row>
    <row r="15" spans="1:16" ht="78">
      <c r="A15" s="103">
        <v>7</v>
      </c>
      <c r="B15" s="103" t="s">
        <v>2026</v>
      </c>
      <c r="C15" s="36" t="s">
        <v>2027</v>
      </c>
      <c r="D15" s="39" t="s">
        <v>2028</v>
      </c>
      <c r="E15" s="121">
        <v>5000</v>
      </c>
      <c r="F15" s="38" t="s">
        <v>2029</v>
      </c>
      <c r="G15" s="38" t="s">
        <v>2030</v>
      </c>
      <c r="H15" s="104" t="s">
        <v>2031</v>
      </c>
      <c r="I15" s="38" t="s">
        <v>2032</v>
      </c>
      <c r="J15" s="104" t="s">
        <v>2033</v>
      </c>
      <c r="K15" s="104" t="s">
        <v>2034</v>
      </c>
      <c r="L15" s="38" t="s">
        <v>2035</v>
      </c>
      <c r="M15" s="38" t="s">
        <v>2036</v>
      </c>
      <c r="N15" s="38" t="s">
        <v>2037</v>
      </c>
      <c r="O15" s="105" t="s">
        <v>2038</v>
      </c>
      <c r="P15" s="106">
        <v>1</v>
      </c>
    </row>
    <row r="16" spans="1:16" ht="78">
      <c r="A16" s="103">
        <v>8</v>
      </c>
      <c r="B16" s="103" t="s">
        <v>2039</v>
      </c>
      <c r="C16" s="36" t="s">
        <v>2040</v>
      </c>
      <c r="D16" s="38">
        <v>0</v>
      </c>
      <c r="E16" s="121">
        <v>5000</v>
      </c>
      <c r="F16" s="38" t="s">
        <v>2041</v>
      </c>
      <c r="G16" s="38" t="s">
        <v>2042</v>
      </c>
      <c r="H16" s="104" t="s">
        <v>2043</v>
      </c>
      <c r="I16" s="38" t="s">
        <v>2044</v>
      </c>
      <c r="J16" s="104" t="s">
        <v>2045</v>
      </c>
      <c r="K16" s="104" t="s">
        <v>2046</v>
      </c>
      <c r="L16" s="38" t="s">
        <v>2047</v>
      </c>
      <c r="M16" s="38" t="s">
        <v>2048</v>
      </c>
      <c r="N16" s="38" t="s">
        <v>2049</v>
      </c>
      <c r="O16" s="105" t="s">
        <v>2050</v>
      </c>
      <c r="P16" s="106">
        <v>1</v>
      </c>
    </row>
    <row r="17" spans="1:16" s="1" customFormat="1" ht="97.5">
      <c r="A17" s="103">
        <v>9</v>
      </c>
      <c r="B17" s="103" t="s">
        <v>2051</v>
      </c>
      <c r="C17" s="36" t="s">
        <v>2052</v>
      </c>
      <c r="D17" s="38">
        <v>0</v>
      </c>
      <c r="E17" s="121">
        <v>4000000</v>
      </c>
      <c r="F17" s="38" t="s">
        <v>2053</v>
      </c>
      <c r="G17" s="38" t="s">
        <v>2054</v>
      </c>
      <c r="H17" s="104" t="s">
        <v>2055</v>
      </c>
      <c r="I17" s="38" t="s">
        <v>2056</v>
      </c>
      <c r="J17" s="104" t="s">
        <v>2057</v>
      </c>
      <c r="K17" s="104" t="s">
        <v>2058</v>
      </c>
      <c r="L17" s="38" t="s">
        <v>2059</v>
      </c>
      <c r="M17" s="38" t="s">
        <v>2060</v>
      </c>
      <c r="N17" s="38" t="s">
        <v>2061</v>
      </c>
      <c r="O17" s="105" t="s">
        <v>2062</v>
      </c>
      <c r="P17" s="106" t="s">
        <v>2063</v>
      </c>
    </row>
    <row r="18" spans="1:16" s="151" customFormat="1" ht="58.5">
      <c r="A18" s="44">
        <v>10</v>
      </c>
      <c r="B18" s="109" t="s">
        <v>2064</v>
      </c>
      <c r="C18" s="108" t="s">
        <v>2065</v>
      </c>
      <c r="D18" s="19">
        <v>0</v>
      </c>
      <c r="E18" s="126" t="s">
        <v>2066</v>
      </c>
      <c r="F18" s="19" t="s">
        <v>2067</v>
      </c>
      <c r="G18" s="19" t="s">
        <v>2068</v>
      </c>
      <c r="H18" s="109" t="s">
        <v>2069</v>
      </c>
      <c r="I18" s="19" t="s">
        <v>2070</v>
      </c>
      <c r="J18" s="109" t="s">
        <v>2071</v>
      </c>
      <c r="K18" s="109" t="s">
        <v>2072</v>
      </c>
      <c r="L18" s="19" t="s">
        <v>2073</v>
      </c>
      <c r="M18" s="19" t="s">
        <v>2074</v>
      </c>
      <c r="N18" s="19" t="s">
        <v>2075</v>
      </c>
      <c r="O18" s="19" t="s">
        <v>2076</v>
      </c>
      <c r="P18" s="110">
        <v>3</v>
      </c>
    </row>
    <row r="19" spans="5:10" ht="19.5">
      <c r="E19" s="111">
        <f>SUM(E8:E18)</f>
        <v>31560000</v>
      </c>
      <c r="F19" s="111">
        <f>SUM(F8:F17)</f>
        <v>0</v>
      </c>
      <c r="J19" s="24"/>
    </row>
    <row r="21" spans="2:17" s="25" customFormat="1" ht="19.5">
      <c r="B21" s="362" t="s">
        <v>2077</v>
      </c>
      <c r="C21" s="362"/>
      <c r="D21" s="362"/>
      <c r="E21" s="362"/>
      <c r="F21" s="362"/>
      <c r="G21" s="362"/>
      <c r="H21" s="362"/>
      <c r="I21" s="362"/>
      <c r="J21" s="362"/>
      <c r="K21" s="362"/>
      <c r="L21" s="362"/>
      <c r="M21" s="362"/>
      <c r="N21" s="362"/>
      <c r="O21" s="362"/>
      <c r="P21" s="362"/>
      <c r="Q21" s="362"/>
    </row>
    <row r="22" spans="2:17" s="25" customFormat="1" ht="19.5">
      <c r="B22" s="362" t="s">
        <v>2078</v>
      </c>
      <c r="C22" s="362"/>
      <c r="D22" s="362"/>
      <c r="E22" s="362"/>
      <c r="F22" s="362"/>
      <c r="G22" s="362"/>
      <c r="H22" s="362"/>
      <c r="I22" s="362"/>
      <c r="J22" s="362"/>
      <c r="K22" s="362"/>
      <c r="L22" s="362"/>
      <c r="M22" s="362"/>
      <c r="N22" s="362"/>
      <c r="O22" s="362"/>
      <c r="P22" s="362"/>
      <c r="Q22" s="362"/>
    </row>
    <row r="23" spans="2:31" ht="19.5">
      <c r="B23" s="358" t="s">
        <v>2079</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row>
  </sheetData>
  <sheetProtection/>
  <mergeCells count="20">
    <mergeCell ref="B22:Q22"/>
    <mergeCell ref="B23:AE23"/>
    <mergeCell ref="N10:N11"/>
    <mergeCell ref="O10:O11"/>
    <mergeCell ref="P10:P11"/>
    <mergeCell ref="B21:Q21"/>
    <mergeCell ref="J10:J11"/>
    <mergeCell ref="K10:K11"/>
    <mergeCell ref="L10:L11"/>
    <mergeCell ref="M10:M11"/>
    <mergeCell ref="A1:O3"/>
    <mergeCell ref="A4:O5"/>
    <mergeCell ref="D6:F6"/>
    <mergeCell ref="A10:A11"/>
    <mergeCell ref="B10:B11"/>
    <mergeCell ref="C10:C11"/>
    <mergeCell ref="E10:E11"/>
    <mergeCell ref="G10:G11"/>
    <mergeCell ref="H10:H11"/>
    <mergeCell ref="I10:I11"/>
  </mergeCells>
  <printOptions/>
  <pageMargins left="0.75" right="0.75" top="1" bottom="1" header="0.5" footer="0.5"/>
  <pageSetup fitToHeight="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G31"/>
  <sheetViews>
    <sheetView zoomScalePageLayoutView="0" workbookViewId="0" topLeftCell="H5">
      <selection activeCell="B8" sqref="B8"/>
    </sheetView>
  </sheetViews>
  <sheetFormatPr defaultColWidth="9.00390625" defaultRowHeight="12.75"/>
  <cols>
    <col min="1" max="1" width="7.57421875" style="152" customWidth="1"/>
    <col min="2" max="2" width="39.140625" style="1" customWidth="1"/>
    <col min="3" max="4" width="20.140625" style="1" customWidth="1"/>
    <col min="5" max="6" width="16.57421875" style="1" customWidth="1"/>
    <col min="7" max="7" width="9.57421875" style="1" customWidth="1"/>
    <col min="8" max="9" width="26.57421875" style="1" customWidth="1"/>
    <col min="10" max="10" width="28.8515625" style="1" customWidth="1"/>
    <col min="11" max="11" width="26.57421875" style="1" customWidth="1"/>
    <col min="12" max="12" width="19.421875" style="1" customWidth="1"/>
    <col min="13" max="13" width="26.57421875" style="1" customWidth="1"/>
    <col min="14" max="14" width="15.00390625" style="1" customWidth="1"/>
    <col min="15" max="16" width="21.00390625" style="1" customWidth="1"/>
  </cols>
  <sheetData>
    <row r="1" spans="1:16" ht="25.5">
      <c r="A1" s="392" t="s">
        <v>2080</v>
      </c>
      <c r="B1" s="392"/>
      <c r="C1" s="392"/>
      <c r="D1" s="392"/>
      <c r="E1" s="392"/>
      <c r="F1" s="392"/>
      <c r="G1" s="392"/>
      <c r="H1" s="392"/>
      <c r="I1" s="392"/>
      <c r="J1" s="392"/>
      <c r="K1" s="392"/>
      <c r="L1" s="392"/>
      <c r="M1" s="392"/>
      <c r="N1" s="392"/>
      <c r="O1" s="392"/>
      <c r="P1" s="153"/>
    </row>
    <row r="2" spans="1:16" ht="12.75">
      <c r="A2" s="392"/>
      <c r="B2" s="392"/>
      <c r="C2" s="392"/>
      <c r="D2" s="392"/>
      <c r="E2" s="392"/>
      <c r="F2" s="392"/>
      <c r="G2" s="392"/>
      <c r="H2" s="392"/>
      <c r="I2" s="392"/>
      <c r="J2" s="392"/>
      <c r="K2" s="392"/>
      <c r="L2" s="392"/>
      <c r="M2" s="392"/>
      <c r="N2" s="392"/>
      <c r="O2" s="392"/>
      <c r="P2" s="100"/>
    </row>
    <row r="3" spans="1:16" ht="12.75">
      <c r="A3" s="392"/>
      <c r="B3" s="392"/>
      <c r="C3" s="392"/>
      <c r="D3" s="392"/>
      <c r="E3" s="392"/>
      <c r="F3" s="392"/>
      <c r="G3" s="392"/>
      <c r="H3" s="392"/>
      <c r="I3" s="392"/>
      <c r="J3" s="392"/>
      <c r="K3" s="392"/>
      <c r="L3" s="392"/>
      <c r="M3" s="392"/>
      <c r="N3" s="392"/>
      <c r="O3" s="392"/>
      <c r="P3" s="100"/>
    </row>
    <row r="4" spans="1:16" ht="12.75">
      <c r="A4" s="154"/>
      <c r="P4" s="100"/>
    </row>
    <row r="5" spans="1:16" ht="12.75">
      <c r="A5" s="380" t="s">
        <v>2081</v>
      </c>
      <c r="B5" s="380"/>
      <c r="C5" s="380"/>
      <c r="D5" s="380"/>
      <c r="E5" s="380"/>
      <c r="F5" s="380"/>
      <c r="G5" s="380"/>
      <c r="H5" s="380"/>
      <c r="I5" s="380"/>
      <c r="J5" s="380"/>
      <c r="K5" s="380"/>
      <c r="L5" s="380"/>
      <c r="M5" s="380"/>
      <c r="N5" s="380"/>
      <c r="O5" s="380"/>
      <c r="P5" s="99"/>
    </row>
    <row r="6" spans="1:16" ht="12.75">
      <c r="A6" s="380"/>
      <c r="B6" s="380"/>
      <c r="C6" s="380"/>
      <c r="D6" s="380"/>
      <c r="E6" s="380"/>
      <c r="F6" s="380"/>
      <c r="G6" s="380"/>
      <c r="H6" s="380"/>
      <c r="I6" s="380"/>
      <c r="J6" s="380"/>
      <c r="K6" s="380"/>
      <c r="L6" s="380"/>
      <c r="M6" s="380"/>
      <c r="N6" s="380"/>
      <c r="O6" s="380"/>
      <c r="P6" s="100"/>
    </row>
    <row r="7" spans="1:16" ht="58.5">
      <c r="A7" s="30" t="s">
        <v>2082</v>
      </c>
      <c r="B7" s="6" t="s">
        <v>2083</v>
      </c>
      <c r="C7" s="6" t="s">
        <v>2084</v>
      </c>
      <c r="D7" s="361" t="s">
        <v>2085</v>
      </c>
      <c r="E7" s="361"/>
      <c r="F7" s="361"/>
      <c r="G7" s="6" t="s">
        <v>2086</v>
      </c>
      <c r="H7" s="6" t="s">
        <v>2087</v>
      </c>
      <c r="I7" s="6" t="s">
        <v>2088</v>
      </c>
      <c r="J7" s="6" t="s">
        <v>2089</v>
      </c>
      <c r="K7" s="6" t="s">
        <v>2090</v>
      </c>
      <c r="L7" s="6" t="s">
        <v>2091</v>
      </c>
      <c r="M7" s="6" t="s">
        <v>2092</v>
      </c>
      <c r="N7" s="6" t="s">
        <v>2093</v>
      </c>
      <c r="O7" s="6" t="s">
        <v>2094</v>
      </c>
      <c r="P7" s="7" t="s">
        <v>2095</v>
      </c>
    </row>
    <row r="8" spans="1:16" s="32" customFormat="1" ht="19.5">
      <c r="A8" s="8"/>
      <c r="B8" s="9"/>
      <c r="C8" s="9"/>
      <c r="D8" s="9" t="s">
        <v>2096</v>
      </c>
      <c r="E8" s="9" t="s">
        <v>2097</v>
      </c>
      <c r="F8" s="9" t="s">
        <v>2098</v>
      </c>
      <c r="G8" s="9"/>
      <c r="H8" s="9"/>
      <c r="I8" s="9"/>
      <c r="J8" s="9"/>
      <c r="K8" s="9"/>
      <c r="L8" s="9"/>
      <c r="M8" s="9"/>
      <c r="N8" s="9"/>
      <c r="O8" s="9"/>
      <c r="P8" s="155"/>
    </row>
    <row r="9" spans="1:16" s="157" customFormat="1" ht="44.25" customHeight="1">
      <c r="A9" s="33">
        <v>1</v>
      </c>
      <c r="B9" s="104" t="s">
        <v>2099</v>
      </c>
      <c r="C9" s="36" t="s">
        <v>2100</v>
      </c>
      <c r="D9" s="142"/>
      <c r="E9" s="36">
        <v>0</v>
      </c>
      <c r="F9" s="36" t="s">
        <v>2101</v>
      </c>
      <c r="G9" s="38" t="s">
        <v>2102</v>
      </c>
      <c r="H9" s="156" t="s">
        <v>2103</v>
      </c>
      <c r="I9" s="38" t="s">
        <v>2104</v>
      </c>
      <c r="J9" s="104" t="s">
        <v>2105</v>
      </c>
      <c r="K9" s="38" t="s">
        <v>2106</v>
      </c>
      <c r="L9" s="38" t="s">
        <v>2107</v>
      </c>
      <c r="M9" s="39" t="s">
        <v>2108</v>
      </c>
      <c r="N9" s="38" t="s">
        <v>2109</v>
      </c>
      <c r="O9" s="40" t="s">
        <v>2110</v>
      </c>
      <c r="P9" s="132" t="s">
        <v>2111</v>
      </c>
    </row>
    <row r="10" spans="1:16" s="32" customFormat="1" ht="39">
      <c r="A10" s="33">
        <v>2</v>
      </c>
      <c r="B10" s="104" t="s">
        <v>2112</v>
      </c>
      <c r="C10" s="36" t="s">
        <v>2113</v>
      </c>
      <c r="D10" s="142"/>
      <c r="E10" s="121">
        <v>140000</v>
      </c>
      <c r="F10" s="36">
        <v>0</v>
      </c>
      <c r="G10" s="38" t="s">
        <v>2114</v>
      </c>
      <c r="H10" s="38" t="s">
        <v>2115</v>
      </c>
      <c r="I10" s="38" t="s">
        <v>2116</v>
      </c>
      <c r="J10" s="104" t="s">
        <v>2117</v>
      </c>
      <c r="K10" s="38" t="s">
        <v>2118</v>
      </c>
      <c r="L10" s="38" t="s">
        <v>2119</v>
      </c>
      <c r="M10" s="38" t="s">
        <v>2120</v>
      </c>
      <c r="N10" s="38" t="s">
        <v>2121</v>
      </c>
      <c r="O10" s="38" t="s">
        <v>2122</v>
      </c>
      <c r="P10" s="105">
        <v>2</v>
      </c>
    </row>
    <row r="11" spans="1:16" s="157" customFormat="1" ht="19.5">
      <c r="A11" s="33">
        <v>3</v>
      </c>
      <c r="B11" s="104" t="s">
        <v>2123</v>
      </c>
      <c r="C11" s="36" t="s">
        <v>2124</v>
      </c>
      <c r="D11" s="142"/>
      <c r="E11" s="121">
        <v>70000</v>
      </c>
      <c r="F11" s="36">
        <v>0</v>
      </c>
      <c r="G11" s="38" t="s">
        <v>2125</v>
      </c>
      <c r="H11" s="38" t="s">
        <v>2126</v>
      </c>
      <c r="I11" s="38" t="s">
        <v>2127</v>
      </c>
      <c r="J11" s="104" t="s">
        <v>2128</v>
      </c>
      <c r="K11" s="38" t="s">
        <v>2129</v>
      </c>
      <c r="L11" s="38" t="s">
        <v>2130</v>
      </c>
      <c r="M11" s="38" t="s">
        <v>2131</v>
      </c>
      <c r="N11" s="38"/>
      <c r="O11" s="40" t="s">
        <v>2132</v>
      </c>
      <c r="P11" s="105">
        <v>2</v>
      </c>
    </row>
    <row r="12" spans="1:16" s="157" customFormat="1" ht="19.5">
      <c r="A12" s="33">
        <v>4</v>
      </c>
      <c r="B12" s="104" t="s">
        <v>2133</v>
      </c>
      <c r="C12" s="36" t="s">
        <v>2134</v>
      </c>
      <c r="D12" s="142"/>
      <c r="E12" s="121">
        <v>280000</v>
      </c>
      <c r="F12" s="36">
        <v>0</v>
      </c>
      <c r="G12" s="38" t="s">
        <v>2135</v>
      </c>
      <c r="H12" s="38" t="s">
        <v>2136</v>
      </c>
      <c r="I12" s="40" t="s">
        <v>2137</v>
      </c>
      <c r="J12" s="104" t="s">
        <v>2138</v>
      </c>
      <c r="K12" s="38" t="s">
        <v>2139</v>
      </c>
      <c r="L12" s="38" t="s">
        <v>2140</v>
      </c>
      <c r="M12" s="38" t="s">
        <v>2141</v>
      </c>
      <c r="N12" s="38" t="s">
        <v>2142</v>
      </c>
      <c r="O12" s="38" t="s">
        <v>2143</v>
      </c>
      <c r="P12" s="105">
        <v>2</v>
      </c>
    </row>
    <row r="13" spans="1:16" s="157" customFormat="1" ht="19.5">
      <c r="A13" s="33">
        <v>5</v>
      </c>
      <c r="B13" s="104" t="s">
        <v>2144</v>
      </c>
      <c r="C13" s="36" t="s">
        <v>2145</v>
      </c>
      <c r="D13" s="142"/>
      <c r="E13" s="121">
        <v>18000</v>
      </c>
      <c r="F13" s="158">
        <v>0</v>
      </c>
      <c r="G13" s="38" t="s">
        <v>2146</v>
      </c>
      <c r="H13" s="38" t="s">
        <v>2147</v>
      </c>
      <c r="I13" s="38" t="s">
        <v>2148</v>
      </c>
      <c r="J13" s="104" t="s">
        <v>2149</v>
      </c>
      <c r="K13" s="38" t="s">
        <v>2150</v>
      </c>
      <c r="L13" s="38" t="s">
        <v>2151</v>
      </c>
      <c r="M13" s="38" t="s">
        <v>2152</v>
      </c>
      <c r="N13" s="38" t="s">
        <v>2153</v>
      </c>
      <c r="O13" s="40" t="s">
        <v>2154</v>
      </c>
      <c r="P13" s="105">
        <v>2</v>
      </c>
    </row>
    <row r="14" spans="1:16" s="157" customFormat="1" ht="19.5">
      <c r="A14" s="33">
        <v>6</v>
      </c>
      <c r="B14" s="104" t="s">
        <v>2155</v>
      </c>
      <c r="C14" s="36" t="s">
        <v>2156</v>
      </c>
      <c r="D14" s="142"/>
      <c r="E14" s="121">
        <v>36000</v>
      </c>
      <c r="F14" s="158">
        <v>0</v>
      </c>
      <c r="G14" s="38" t="s">
        <v>2157</v>
      </c>
      <c r="H14" s="38" t="s">
        <v>2158</v>
      </c>
      <c r="I14" s="38" t="s">
        <v>2159</v>
      </c>
      <c r="J14" s="104" t="s">
        <v>2160</v>
      </c>
      <c r="K14" s="38" t="s">
        <v>2161</v>
      </c>
      <c r="L14" s="38" t="s">
        <v>2162</v>
      </c>
      <c r="M14" s="38" t="s">
        <v>2163</v>
      </c>
      <c r="N14" s="38" t="s">
        <v>2164</v>
      </c>
      <c r="O14" s="40" t="s">
        <v>2165</v>
      </c>
      <c r="P14" s="105">
        <v>2</v>
      </c>
    </row>
    <row r="15" spans="1:16" s="157" customFormat="1" ht="19.5">
      <c r="A15" s="33">
        <v>7</v>
      </c>
      <c r="B15" s="104" t="s">
        <v>2166</v>
      </c>
      <c r="C15" s="36" t="s">
        <v>2167</v>
      </c>
      <c r="D15" s="142"/>
      <c r="E15" s="121">
        <v>18000</v>
      </c>
      <c r="F15" s="36">
        <v>0</v>
      </c>
      <c r="G15" s="38" t="s">
        <v>2168</v>
      </c>
      <c r="H15" s="38" t="s">
        <v>2169</v>
      </c>
      <c r="I15" s="40" t="s">
        <v>2170</v>
      </c>
      <c r="J15" s="104" t="s">
        <v>2171</v>
      </c>
      <c r="K15" s="38" t="s">
        <v>2172</v>
      </c>
      <c r="L15" s="38" t="s">
        <v>2173</v>
      </c>
      <c r="M15" s="104" t="s">
        <v>2174</v>
      </c>
      <c r="N15" s="38" t="s">
        <v>2175</v>
      </c>
      <c r="O15" s="40" t="s">
        <v>2176</v>
      </c>
      <c r="P15" s="132" t="s">
        <v>2177</v>
      </c>
    </row>
    <row r="16" spans="1:16" s="157" customFormat="1" ht="19.5">
      <c r="A16" s="33">
        <v>8</v>
      </c>
      <c r="B16" s="104" t="s">
        <v>2178</v>
      </c>
      <c r="C16" s="36" t="s">
        <v>2179</v>
      </c>
      <c r="D16" s="142"/>
      <c r="E16" s="36">
        <v>10</v>
      </c>
      <c r="F16" s="36">
        <v>0</v>
      </c>
      <c r="G16" s="38" t="s">
        <v>2180</v>
      </c>
      <c r="H16" s="38" t="s">
        <v>2181</v>
      </c>
      <c r="I16" s="40" t="s">
        <v>2182</v>
      </c>
      <c r="J16" s="104" t="s">
        <v>2183</v>
      </c>
      <c r="K16" s="38" t="s">
        <v>2184</v>
      </c>
      <c r="L16" s="38" t="s">
        <v>2185</v>
      </c>
      <c r="M16" s="104" t="s">
        <v>2186</v>
      </c>
      <c r="N16" s="38" t="s">
        <v>2187</v>
      </c>
      <c r="O16" s="40" t="s">
        <v>2188</v>
      </c>
      <c r="P16" s="105">
        <v>4</v>
      </c>
    </row>
    <row r="17" spans="1:16" s="157" customFormat="1" ht="19.5">
      <c r="A17" s="33">
        <v>9</v>
      </c>
      <c r="B17" s="104" t="s">
        <v>2189</v>
      </c>
      <c r="C17" s="36" t="s">
        <v>2190</v>
      </c>
      <c r="D17" s="142"/>
      <c r="E17" s="36">
        <v>40</v>
      </c>
      <c r="F17" s="36">
        <v>0</v>
      </c>
      <c r="G17" s="38" t="s">
        <v>2191</v>
      </c>
      <c r="H17" s="38" t="s">
        <v>2192</v>
      </c>
      <c r="I17" s="40" t="s">
        <v>2193</v>
      </c>
      <c r="J17" s="104" t="s">
        <v>2194</v>
      </c>
      <c r="K17" s="38" t="s">
        <v>2195</v>
      </c>
      <c r="L17" s="38" t="s">
        <v>2196</v>
      </c>
      <c r="M17" s="104" t="s">
        <v>2197</v>
      </c>
      <c r="N17" s="38" t="s">
        <v>2198</v>
      </c>
      <c r="O17" s="40" t="s">
        <v>2199</v>
      </c>
      <c r="P17" s="105">
        <v>4</v>
      </c>
    </row>
    <row r="18" spans="1:16" s="157" customFormat="1" ht="19.5">
      <c r="A18" s="33">
        <v>10</v>
      </c>
      <c r="B18" s="104" t="s">
        <v>2200</v>
      </c>
      <c r="C18" s="159" t="s">
        <v>2201</v>
      </c>
      <c r="D18" s="142"/>
      <c r="E18" s="159" t="s">
        <v>2202</v>
      </c>
      <c r="F18" s="36">
        <v>0</v>
      </c>
      <c r="G18" s="38" t="s">
        <v>2203</v>
      </c>
      <c r="H18" s="38" t="s">
        <v>2204</v>
      </c>
      <c r="I18" s="40" t="s">
        <v>2205</v>
      </c>
      <c r="J18" s="104" t="s">
        <v>2206</v>
      </c>
      <c r="K18" s="38" t="s">
        <v>2207</v>
      </c>
      <c r="L18" s="38" t="s">
        <v>2208</v>
      </c>
      <c r="M18" s="104" t="s">
        <v>2209</v>
      </c>
      <c r="N18" s="38" t="s">
        <v>2210</v>
      </c>
      <c r="O18" s="40" t="s">
        <v>2211</v>
      </c>
      <c r="P18" s="105">
        <v>4</v>
      </c>
    </row>
    <row r="19" spans="1:16" s="157" customFormat="1" ht="19.5">
      <c r="A19" s="44">
        <v>11</v>
      </c>
      <c r="B19" s="109" t="s">
        <v>2212</v>
      </c>
      <c r="C19" s="108" t="s">
        <v>2213</v>
      </c>
      <c r="D19" s="145"/>
      <c r="E19" s="108">
        <v>64</v>
      </c>
      <c r="F19" s="108">
        <v>0</v>
      </c>
      <c r="G19" s="19" t="s">
        <v>2214</v>
      </c>
      <c r="H19" s="19" t="s">
        <v>2215</v>
      </c>
      <c r="I19" s="48" t="s">
        <v>2216</v>
      </c>
      <c r="J19" s="109" t="s">
        <v>2217</v>
      </c>
      <c r="K19" s="19" t="s">
        <v>2218</v>
      </c>
      <c r="L19" s="19" t="s">
        <v>2219</v>
      </c>
      <c r="M19" s="109" t="s">
        <v>2220</v>
      </c>
      <c r="N19" s="19" t="s">
        <v>2221</v>
      </c>
      <c r="O19" s="48" t="s">
        <v>2222</v>
      </c>
      <c r="P19" s="20">
        <v>4</v>
      </c>
    </row>
    <row r="20" spans="5:6" ht="19.5">
      <c r="E20" s="111">
        <f>SUM(E9:E19)</f>
        <v>562114</v>
      </c>
      <c r="F20" s="111">
        <f>SUM(F9:F19)</f>
        <v>0</v>
      </c>
    </row>
    <row r="21" spans="1:17" s="25" customFormat="1" ht="19.5">
      <c r="A21" s="160"/>
      <c r="B21" s="362" t="s">
        <v>2223</v>
      </c>
      <c r="C21" s="362"/>
      <c r="D21" s="362"/>
      <c r="E21" s="362"/>
      <c r="F21" s="362"/>
      <c r="G21" s="362"/>
      <c r="H21" s="362"/>
      <c r="I21" s="362"/>
      <c r="J21" s="362"/>
      <c r="K21" s="362"/>
      <c r="L21" s="362"/>
      <c r="M21" s="362"/>
      <c r="N21" s="362"/>
      <c r="O21" s="362"/>
      <c r="P21" s="362"/>
      <c r="Q21" s="362"/>
    </row>
    <row r="22" spans="1:17" s="25" customFormat="1" ht="19.5">
      <c r="A22" s="160"/>
      <c r="B22" s="362" t="s">
        <v>2224</v>
      </c>
      <c r="C22" s="362"/>
      <c r="D22" s="362"/>
      <c r="E22" s="362"/>
      <c r="F22" s="362"/>
      <c r="G22" s="362"/>
      <c r="H22" s="362"/>
      <c r="I22" s="362"/>
      <c r="J22" s="362"/>
      <c r="K22" s="362"/>
      <c r="L22" s="362"/>
      <c r="M22" s="362"/>
      <c r="N22" s="362"/>
      <c r="O22" s="362"/>
      <c r="P22" s="362"/>
      <c r="Q22" s="362"/>
    </row>
    <row r="23" spans="2:33" ht="19.5">
      <c r="B23" s="358" t="s">
        <v>2225</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row>
    <row r="25" ht="12.75">
      <c r="B25" s="1" t="s">
        <v>2226</v>
      </c>
    </row>
    <row r="26" ht="12.75">
      <c r="B26" s="1" t="s">
        <v>2227</v>
      </c>
    </row>
    <row r="27" ht="12.75">
      <c r="B27" s="1" t="s">
        <v>2228</v>
      </c>
    </row>
    <row r="28" ht="12.75">
      <c r="B28" s="1" t="s">
        <v>2229</v>
      </c>
    </row>
    <row r="29" ht="12.75">
      <c r="B29" s="1" t="s">
        <v>2230</v>
      </c>
    </row>
    <row r="30" ht="12.75">
      <c r="B30" s="1" t="s">
        <v>2231</v>
      </c>
    </row>
    <row r="31" ht="12.75">
      <c r="B31" s="1" t="s">
        <v>2232</v>
      </c>
    </row>
  </sheetData>
  <sheetProtection/>
  <mergeCells count="6">
    <mergeCell ref="B22:Q22"/>
    <mergeCell ref="B23:AG23"/>
    <mergeCell ref="A1:O3"/>
    <mergeCell ref="A5:O6"/>
    <mergeCell ref="D7:F7"/>
    <mergeCell ref="B21:Q21"/>
  </mergeCells>
  <printOptions/>
  <pageMargins left="0.75" right="0.75" top="1" bottom="1" header="0.5" footer="0.5"/>
  <pageSetup fitToHeight="0"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 Colla</dc:creator>
  <cp:keywords/>
  <dc:description/>
  <cp:lastModifiedBy>Schutz</cp:lastModifiedBy>
  <cp:lastPrinted>2007-05-10T11:15:39Z</cp:lastPrinted>
  <dcterms:created xsi:type="dcterms:W3CDTF">2006-02-14T09:23:09Z</dcterms:created>
  <dcterms:modified xsi:type="dcterms:W3CDTF">2007-07-30T10:19:08Z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